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docs.live.net/0b024cb447b81680/Dokumen/Dokumen Archive Yudisium ^0 Wisuda/Data Mentah Pendukung/"/>
    </mc:Choice>
  </mc:AlternateContent>
  <xr:revisionPtr revIDLastSave="6" documentId="13_ncr:1_{473BA6AA-4338-49A5-8178-3B81A031796C}" xr6:coauthVersionLast="47" xr6:coauthVersionMax="47" xr10:uidLastSave="{CB382EF4-0C0C-45E1-8ABE-0B2E125BDF2C}"/>
  <bookViews>
    <workbookView xWindow="-110" yWindow="-110" windowWidth="19420" windowHeight="11020" firstSheet="3" activeTab="6" xr2:uid="{00000000-000D-0000-FFFF-FFFF00000000}"/>
  </bookViews>
  <sheets>
    <sheet name="Pre Test" sheetId="1" r:id="rId1"/>
    <sheet name="Post Test" sheetId="3" r:id="rId2"/>
    <sheet name="Sheet1" sheetId="2" r:id="rId3"/>
    <sheet name="Skoring Pre Test" sheetId="5" r:id="rId4"/>
    <sheet name="Skoring Post Tes" sheetId="4" r:id="rId5"/>
    <sheet name="hasil tes wilcoxon" sheetId="10" r:id="rId6"/>
    <sheet name="hasil T tes jasp" sheetId="6" r:id="rId7"/>
    <sheet name="hasil t tes spss" sheetId="8" r:id="rId8"/>
    <sheet name="Uji Reabilitas " sheetId="9" r:id="rId9"/>
  </sheets>
  <externalReferences>
    <externalReference r:id="rId10"/>
    <externalReference r:id="rId11"/>
  </externalReferences>
  <calcPr calcId="191029"/>
</workbook>
</file>

<file path=xl/calcChain.xml><?xml version="1.0" encoding="utf-8"?>
<calcChain xmlns="http://schemas.openxmlformats.org/spreadsheetml/2006/main">
  <c r="V3" i="5" l="1"/>
  <c r="V4" i="5"/>
  <c r="V5" i="5"/>
  <c r="V6" i="5"/>
  <c r="V7" i="5"/>
  <c r="V8" i="5"/>
  <c r="V9" i="5"/>
  <c r="V10" i="5"/>
  <c r="V11" i="5"/>
  <c r="V12" i="5"/>
  <c r="V13" i="5"/>
  <c r="V14" i="5"/>
  <c r="V15" i="5"/>
  <c r="V16" i="5"/>
  <c r="V17" i="5"/>
  <c r="V18" i="5"/>
  <c r="V19" i="5"/>
  <c r="V20" i="5"/>
  <c r="V21" i="5"/>
  <c r="V22" i="5"/>
  <c r="V23" i="5"/>
  <c r="V24" i="5"/>
  <c r="V25" i="5"/>
  <c r="V26" i="5"/>
  <c r="V27" i="5"/>
  <c r="V28" i="5"/>
  <c r="V29" i="5"/>
  <c r="V30" i="5"/>
  <c r="V31" i="5"/>
  <c r="V32" i="5"/>
  <c r="V33" i="5"/>
  <c r="V34" i="5"/>
  <c r="V35" i="5"/>
  <c r="V36" i="5"/>
  <c r="V37" i="5"/>
  <c r="V38" i="5"/>
  <c r="V39" i="5"/>
  <c r="V40" i="5"/>
  <c r="V41" i="5"/>
  <c r="V42" i="5"/>
  <c r="V43" i="5"/>
  <c r="V44" i="5"/>
  <c r="V45" i="5"/>
  <c r="V46" i="5"/>
  <c r="V47" i="5"/>
  <c r="V48" i="5"/>
  <c r="V49" i="5"/>
  <c r="V50" i="5"/>
  <c r="V51" i="5"/>
  <c r="V52" i="5"/>
  <c r="V53" i="5"/>
  <c r="V54" i="5"/>
  <c r="V55" i="5"/>
  <c r="V56" i="5"/>
  <c r="V57" i="5"/>
  <c r="V58" i="5"/>
  <c r="V59" i="5"/>
  <c r="V60" i="5"/>
  <c r="V61" i="5"/>
  <c r="V3" i="4"/>
  <c r="V4" i="4"/>
  <c r="V5" i="4"/>
  <c r="V6" i="4"/>
  <c r="V7" i="4"/>
  <c r="V8" i="4"/>
  <c r="V9" i="4"/>
  <c r="V10" i="4"/>
  <c r="V11" i="4"/>
  <c r="V12" i="4"/>
  <c r="V13" i="4"/>
  <c r="V14" i="4"/>
  <c r="V15" i="4"/>
  <c r="V16" i="4"/>
  <c r="V17" i="4"/>
  <c r="V18" i="4"/>
  <c r="V19" i="4"/>
  <c r="V20" i="4"/>
  <c r="V21" i="4"/>
  <c r="V22" i="4"/>
  <c r="V23" i="4"/>
  <c r="V24" i="4"/>
  <c r="V25" i="4"/>
  <c r="V26" i="4"/>
  <c r="V27" i="4"/>
  <c r="V28" i="4"/>
  <c r="V29" i="4"/>
  <c r="V30" i="4"/>
  <c r="V31" i="4"/>
  <c r="V32" i="4"/>
  <c r="V33" i="4"/>
  <c r="V34" i="4"/>
  <c r="V35" i="4"/>
  <c r="V36" i="4"/>
  <c r="V37" i="4"/>
  <c r="V38" i="4"/>
  <c r="V39" i="4"/>
  <c r="V40" i="4"/>
  <c r="V41" i="4"/>
  <c r="V42" i="4"/>
  <c r="V43" i="4"/>
  <c r="V44" i="4"/>
  <c r="V45" i="4"/>
  <c r="V46" i="4"/>
  <c r="V47" i="4"/>
  <c r="V48" i="4"/>
  <c r="V49" i="4"/>
  <c r="V50" i="4"/>
  <c r="V51" i="4"/>
  <c r="V52" i="4"/>
  <c r="V53" i="4"/>
  <c r="V54" i="4"/>
  <c r="V55" i="4"/>
  <c r="V56" i="4"/>
  <c r="V57" i="4"/>
  <c r="V58" i="4"/>
  <c r="V59" i="4"/>
  <c r="V60" i="4"/>
  <c r="V61" i="4"/>
  <c r="V2" i="5"/>
  <c r="V2" i="4" l="1"/>
  <c r="AQ62" i="3" l="1"/>
  <c r="AQ61" i="3"/>
  <c r="AO61" i="3"/>
  <c r="AM61" i="3"/>
  <c r="AK61" i="3"/>
  <c r="AI61" i="3"/>
  <c r="AG61" i="3"/>
  <c r="AE61" i="3"/>
  <c r="AC61" i="3"/>
  <c r="AA61" i="3"/>
  <c r="Y61" i="3"/>
  <c r="W61" i="3"/>
  <c r="U61" i="3"/>
  <c r="S61" i="3"/>
  <c r="Q61" i="3"/>
  <c r="O61" i="3"/>
  <c r="M61" i="3"/>
  <c r="K61" i="3"/>
  <c r="I61" i="3"/>
  <c r="G61" i="3"/>
  <c r="E61" i="3"/>
  <c r="AQ60" i="3"/>
  <c r="AO60" i="3"/>
  <c r="AM60" i="3"/>
  <c r="AK60" i="3"/>
  <c r="AI60" i="3"/>
  <c r="AG60" i="3"/>
  <c r="AE60" i="3"/>
  <c r="AC60" i="3"/>
  <c r="AA60" i="3"/>
  <c r="Y60" i="3"/>
  <c r="W60" i="3"/>
  <c r="U60" i="3"/>
  <c r="S60" i="3"/>
  <c r="Q60" i="3"/>
  <c r="O60" i="3"/>
  <c r="M60" i="3"/>
  <c r="K60" i="3"/>
  <c r="I60" i="3"/>
  <c r="G60" i="3"/>
  <c r="E60" i="3"/>
  <c r="AQ59" i="3"/>
  <c r="AO59" i="3"/>
  <c r="AM59" i="3"/>
  <c r="AK59" i="3"/>
  <c r="AI59" i="3"/>
  <c r="AG59" i="3"/>
  <c r="AE59" i="3"/>
  <c r="AC59" i="3"/>
  <c r="AA59" i="3"/>
  <c r="Y59" i="3"/>
  <c r="W59" i="3"/>
  <c r="U59" i="3"/>
  <c r="S59" i="3"/>
  <c r="Q59" i="3"/>
  <c r="O59" i="3"/>
  <c r="M59" i="3"/>
  <c r="K59" i="3"/>
  <c r="I59" i="3"/>
  <c r="G59" i="3"/>
  <c r="E59" i="3"/>
  <c r="AQ58" i="3"/>
  <c r="AO58" i="3"/>
  <c r="AM58" i="3"/>
  <c r="AK58" i="3"/>
  <c r="AI58" i="3"/>
  <c r="AG58" i="3"/>
  <c r="AE58" i="3"/>
  <c r="AC58" i="3"/>
  <c r="AA58" i="3"/>
  <c r="Y58" i="3"/>
  <c r="W58" i="3"/>
  <c r="U58" i="3"/>
  <c r="S58" i="3"/>
  <c r="Q58" i="3"/>
  <c r="O58" i="3"/>
  <c r="M58" i="3"/>
  <c r="K58" i="3"/>
  <c r="I58" i="3"/>
  <c r="G58" i="3"/>
  <c r="E58" i="3"/>
  <c r="AQ57" i="3"/>
  <c r="AO57" i="3"/>
  <c r="AM57" i="3"/>
  <c r="AK57" i="3"/>
  <c r="AI57" i="3"/>
  <c r="AG57" i="3"/>
  <c r="AE57" i="3"/>
  <c r="AC57" i="3"/>
  <c r="AA57" i="3"/>
  <c r="Y57" i="3"/>
  <c r="W57" i="3"/>
  <c r="U57" i="3"/>
  <c r="S57" i="3"/>
  <c r="Q57" i="3"/>
  <c r="O57" i="3"/>
  <c r="M57" i="3"/>
  <c r="K57" i="3"/>
  <c r="I57" i="3"/>
  <c r="G57" i="3"/>
  <c r="E57" i="3"/>
  <c r="AQ56" i="3"/>
  <c r="AO56" i="3"/>
  <c r="AM56" i="3"/>
  <c r="AK56" i="3"/>
  <c r="AI56" i="3"/>
  <c r="AG56" i="3"/>
  <c r="AE56" i="3"/>
  <c r="AC56" i="3"/>
  <c r="AA56" i="3"/>
  <c r="Y56" i="3"/>
  <c r="W56" i="3"/>
  <c r="U56" i="3"/>
  <c r="S56" i="3"/>
  <c r="Q56" i="3"/>
  <c r="O56" i="3"/>
  <c r="M56" i="3"/>
  <c r="K56" i="3"/>
  <c r="I56" i="3"/>
  <c r="G56" i="3"/>
  <c r="E56" i="3"/>
  <c r="AQ55" i="3"/>
  <c r="AO55" i="3"/>
  <c r="AM55" i="3"/>
  <c r="AK55" i="3"/>
  <c r="AI55" i="3"/>
  <c r="AG55" i="3"/>
  <c r="AE55" i="3"/>
  <c r="AC55" i="3"/>
  <c r="AA55" i="3"/>
  <c r="Y55" i="3"/>
  <c r="W55" i="3"/>
  <c r="U55" i="3"/>
  <c r="S55" i="3"/>
  <c r="Q55" i="3"/>
  <c r="O55" i="3"/>
  <c r="M55" i="3"/>
  <c r="K55" i="3"/>
  <c r="I55" i="3"/>
  <c r="G55" i="3"/>
  <c r="E55" i="3"/>
  <c r="AQ54" i="3"/>
  <c r="AO54" i="3"/>
  <c r="AM54" i="3"/>
  <c r="AK54" i="3"/>
  <c r="AI54" i="3"/>
  <c r="AG54" i="3"/>
  <c r="AE54" i="3"/>
  <c r="AC54" i="3"/>
  <c r="AA54" i="3"/>
  <c r="Y54" i="3"/>
  <c r="W54" i="3"/>
  <c r="U54" i="3"/>
  <c r="S54" i="3"/>
  <c r="Q54" i="3"/>
  <c r="O54" i="3"/>
  <c r="M54" i="3"/>
  <c r="K54" i="3"/>
  <c r="I54" i="3"/>
  <c r="G54" i="3"/>
  <c r="E54" i="3"/>
  <c r="AQ53" i="3"/>
  <c r="AO53" i="3"/>
  <c r="AM53" i="3"/>
  <c r="AK53" i="3"/>
  <c r="AI53" i="3"/>
  <c r="AG53" i="3"/>
  <c r="AE53" i="3"/>
  <c r="AC53" i="3"/>
  <c r="AA53" i="3"/>
  <c r="Y53" i="3"/>
  <c r="W53" i="3"/>
  <c r="U53" i="3"/>
  <c r="S53" i="3"/>
  <c r="Q53" i="3"/>
  <c r="O53" i="3"/>
  <c r="M53" i="3"/>
  <c r="K53" i="3"/>
  <c r="I53" i="3"/>
  <c r="G53" i="3"/>
  <c r="E53" i="3"/>
  <c r="AQ52" i="3"/>
  <c r="AO52" i="3"/>
  <c r="AM52" i="3"/>
  <c r="AK52" i="3"/>
  <c r="AI52" i="3"/>
  <c r="AG52" i="3"/>
  <c r="AE52" i="3"/>
  <c r="AC52" i="3"/>
  <c r="AA52" i="3"/>
  <c r="Y52" i="3"/>
  <c r="W52" i="3"/>
  <c r="U52" i="3"/>
  <c r="S52" i="3"/>
  <c r="Q52" i="3"/>
  <c r="O52" i="3"/>
  <c r="M52" i="3"/>
  <c r="K52" i="3"/>
  <c r="I52" i="3"/>
  <c r="G52" i="3"/>
  <c r="E52" i="3"/>
  <c r="AQ51" i="3"/>
  <c r="AO51" i="3"/>
  <c r="AM51" i="3"/>
  <c r="AK51" i="3"/>
  <c r="AI51" i="3"/>
  <c r="AG51" i="3"/>
  <c r="AE51" i="3"/>
  <c r="AC51" i="3"/>
  <c r="AA51" i="3"/>
  <c r="Y51" i="3"/>
  <c r="W51" i="3"/>
  <c r="U51" i="3"/>
  <c r="S51" i="3"/>
  <c r="Q51" i="3"/>
  <c r="O51" i="3"/>
  <c r="M51" i="3"/>
  <c r="K51" i="3"/>
  <c r="I51" i="3"/>
  <c r="G51" i="3"/>
  <c r="E51" i="3"/>
  <c r="AQ50" i="3"/>
  <c r="AO50" i="3"/>
  <c r="AM50" i="3"/>
  <c r="AK50" i="3"/>
  <c r="AI50" i="3"/>
  <c r="AG50" i="3"/>
  <c r="AE50" i="3"/>
  <c r="AC50" i="3"/>
  <c r="AA50" i="3"/>
  <c r="Y50" i="3"/>
  <c r="W50" i="3"/>
  <c r="U50" i="3"/>
  <c r="S50" i="3"/>
  <c r="Q50" i="3"/>
  <c r="O50" i="3"/>
  <c r="M50" i="3"/>
  <c r="K50" i="3"/>
  <c r="I50" i="3"/>
  <c r="G50" i="3"/>
  <c r="E50" i="3"/>
  <c r="AQ49" i="3"/>
  <c r="AO49" i="3"/>
  <c r="AM49" i="3"/>
  <c r="AK49" i="3"/>
  <c r="AI49" i="3"/>
  <c r="AG49" i="3"/>
  <c r="AE49" i="3"/>
  <c r="AC49" i="3"/>
  <c r="AA49" i="3"/>
  <c r="Y49" i="3"/>
  <c r="W49" i="3"/>
  <c r="U49" i="3"/>
  <c r="S49" i="3"/>
  <c r="Q49" i="3"/>
  <c r="O49" i="3"/>
  <c r="M49" i="3"/>
  <c r="K49" i="3"/>
  <c r="I49" i="3"/>
  <c r="G49" i="3"/>
  <c r="E49" i="3"/>
  <c r="AQ48" i="3"/>
  <c r="AO48" i="3"/>
  <c r="AM48" i="3"/>
  <c r="AK48" i="3"/>
  <c r="AI48" i="3"/>
  <c r="AG48" i="3"/>
  <c r="AE48" i="3"/>
  <c r="AC48" i="3"/>
  <c r="AA48" i="3"/>
  <c r="Y48" i="3"/>
  <c r="W48" i="3"/>
  <c r="U48" i="3"/>
  <c r="S48" i="3"/>
  <c r="Q48" i="3"/>
  <c r="O48" i="3"/>
  <c r="M48" i="3"/>
  <c r="K48" i="3"/>
  <c r="I48" i="3"/>
  <c r="G48" i="3"/>
  <c r="E48" i="3"/>
  <c r="AQ47" i="3"/>
  <c r="AO47" i="3"/>
  <c r="AM47" i="3"/>
  <c r="AK47" i="3"/>
  <c r="AI47" i="3"/>
  <c r="AG47" i="3"/>
  <c r="AE47" i="3"/>
  <c r="AC47" i="3"/>
  <c r="AA47" i="3"/>
  <c r="Y47" i="3"/>
  <c r="W47" i="3"/>
  <c r="U47" i="3"/>
  <c r="S47" i="3"/>
  <c r="Q47" i="3"/>
  <c r="O47" i="3"/>
  <c r="M47" i="3"/>
  <c r="K47" i="3"/>
  <c r="I47" i="3"/>
  <c r="G47" i="3"/>
  <c r="E47" i="3"/>
  <c r="AQ46" i="3"/>
  <c r="AO46" i="3"/>
  <c r="AM46" i="3"/>
  <c r="AK46" i="3"/>
  <c r="AI46" i="3"/>
  <c r="AG46" i="3"/>
  <c r="AE46" i="3"/>
  <c r="AC46" i="3"/>
  <c r="AA46" i="3"/>
  <c r="Y46" i="3"/>
  <c r="W46" i="3"/>
  <c r="U46" i="3"/>
  <c r="S46" i="3"/>
  <c r="Q46" i="3"/>
  <c r="O46" i="3"/>
  <c r="M46" i="3"/>
  <c r="K46" i="3"/>
  <c r="I46" i="3"/>
  <c r="G46" i="3"/>
  <c r="E46" i="3"/>
  <c r="AQ45" i="3"/>
  <c r="AO45" i="3"/>
  <c r="AM45" i="3"/>
  <c r="AK45" i="3"/>
  <c r="AI45" i="3"/>
  <c r="AG45" i="3"/>
  <c r="AE45" i="3"/>
  <c r="AC45" i="3"/>
  <c r="AA45" i="3"/>
  <c r="Y45" i="3"/>
  <c r="W45" i="3"/>
  <c r="U45" i="3"/>
  <c r="S45" i="3"/>
  <c r="Q45" i="3"/>
  <c r="O45" i="3"/>
  <c r="M45" i="3"/>
  <c r="K45" i="3"/>
  <c r="I45" i="3"/>
  <c r="G45" i="3"/>
  <c r="E45" i="3"/>
  <c r="AQ44" i="3"/>
  <c r="AO44" i="3"/>
  <c r="AM44" i="3"/>
  <c r="AK44" i="3"/>
  <c r="AI44" i="3"/>
  <c r="AG44" i="3"/>
  <c r="AE44" i="3"/>
  <c r="AC44" i="3"/>
  <c r="AA44" i="3"/>
  <c r="Y44" i="3"/>
  <c r="W44" i="3"/>
  <c r="U44" i="3"/>
  <c r="S44" i="3"/>
  <c r="Q44" i="3"/>
  <c r="O44" i="3"/>
  <c r="M44" i="3"/>
  <c r="K44" i="3"/>
  <c r="I44" i="3"/>
  <c r="G44" i="3"/>
  <c r="E44" i="3"/>
  <c r="AQ43" i="3"/>
  <c r="AO43" i="3"/>
  <c r="AM43" i="3"/>
  <c r="AK43" i="3"/>
  <c r="AI43" i="3"/>
  <c r="AG43" i="3"/>
  <c r="AE43" i="3"/>
  <c r="AC43" i="3"/>
  <c r="AA43" i="3"/>
  <c r="Y43" i="3"/>
  <c r="W43" i="3"/>
  <c r="U43" i="3"/>
  <c r="S43" i="3"/>
  <c r="Q43" i="3"/>
  <c r="O43" i="3"/>
  <c r="M43" i="3"/>
  <c r="K43" i="3"/>
  <c r="I43" i="3"/>
  <c r="G43" i="3"/>
  <c r="E43" i="3"/>
  <c r="AQ42" i="3"/>
  <c r="AO42" i="3"/>
  <c r="AM42" i="3"/>
  <c r="AK42" i="3"/>
  <c r="AI42" i="3"/>
  <c r="AG42" i="3"/>
  <c r="AE42" i="3"/>
  <c r="AC42" i="3"/>
  <c r="AA42" i="3"/>
  <c r="Y42" i="3"/>
  <c r="W42" i="3"/>
  <c r="U42" i="3"/>
  <c r="S42" i="3"/>
  <c r="Q42" i="3"/>
  <c r="O42" i="3"/>
  <c r="M42" i="3"/>
  <c r="K42" i="3"/>
  <c r="I42" i="3"/>
  <c r="G42" i="3"/>
  <c r="E42" i="3"/>
  <c r="AQ41" i="3"/>
  <c r="AO41" i="3"/>
  <c r="AM41" i="3"/>
  <c r="AK41" i="3"/>
  <c r="AI41" i="3"/>
  <c r="AG41" i="3"/>
  <c r="AE41" i="3"/>
  <c r="AC41" i="3"/>
  <c r="AA41" i="3"/>
  <c r="Y41" i="3"/>
  <c r="W41" i="3"/>
  <c r="U41" i="3"/>
  <c r="S41" i="3"/>
  <c r="Q41" i="3"/>
  <c r="O41" i="3"/>
  <c r="M41" i="3"/>
  <c r="K41" i="3"/>
  <c r="I41" i="3"/>
  <c r="G41" i="3"/>
  <c r="E41" i="3"/>
  <c r="AQ40" i="3"/>
  <c r="AO40" i="3"/>
  <c r="AM40" i="3"/>
  <c r="AK40" i="3"/>
  <c r="AI40" i="3"/>
  <c r="AG40" i="3"/>
  <c r="AE40" i="3"/>
  <c r="AC40" i="3"/>
  <c r="AA40" i="3"/>
  <c r="Y40" i="3"/>
  <c r="W40" i="3"/>
  <c r="U40" i="3"/>
  <c r="S40" i="3"/>
  <c r="Q40" i="3"/>
  <c r="O40" i="3"/>
  <c r="M40" i="3"/>
  <c r="K40" i="3"/>
  <c r="I40" i="3"/>
  <c r="G40" i="3"/>
  <c r="E40" i="3"/>
  <c r="AQ39" i="3"/>
  <c r="AO39" i="3"/>
  <c r="AM39" i="3"/>
  <c r="AK39" i="3"/>
  <c r="AI39" i="3"/>
  <c r="AG39" i="3"/>
  <c r="AE39" i="3"/>
  <c r="AC39" i="3"/>
  <c r="AA39" i="3"/>
  <c r="Y39" i="3"/>
  <c r="W39" i="3"/>
  <c r="U39" i="3"/>
  <c r="S39" i="3"/>
  <c r="Q39" i="3"/>
  <c r="O39" i="3"/>
  <c r="M39" i="3"/>
  <c r="K39" i="3"/>
  <c r="I39" i="3"/>
  <c r="G39" i="3"/>
  <c r="E39" i="3"/>
  <c r="AQ38" i="3"/>
  <c r="AO38" i="3"/>
  <c r="AM38" i="3"/>
  <c r="AK38" i="3"/>
  <c r="AI38" i="3"/>
  <c r="AG38" i="3"/>
  <c r="AE38" i="3"/>
  <c r="AC38" i="3"/>
  <c r="AA38" i="3"/>
  <c r="Y38" i="3"/>
  <c r="W38" i="3"/>
  <c r="U38" i="3"/>
  <c r="S38" i="3"/>
  <c r="Q38" i="3"/>
  <c r="O38" i="3"/>
  <c r="M38" i="3"/>
  <c r="K38" i="3"/>
  <c r="I38" i="3"/>
  <c r="G38" i="3"/>
  <c r="E38" i="3"/>
  <c r="AQ37" i="3"/>
  <c r="AO37" i="3"/>
  <c r="AM37" i="3"/>
  <c r="AK37" i="3"/>
  <c r="AI37" i="3"/>
  <c r="AG37" i="3"/>
  <c r="AE37" i="3"/>
  <c r="AC37" i="3"/>
  <c r="AA37" i="3"/>
  <c r="Y37" i="3"/>
  <c r="W37" i="3"/>
  <c r="U37" i="3"/>
  <c r="S37" i="3"/>
  <c r="Q37" i="3"/>
  <c r="O37" i="3"/>
  <c r="M37" i="3"/>
  <c r="K37" i="3"/>
  <c r="I37" i="3"/>
  <c r="G37" i="3"/>
  <c r="E37" i="3"/>
  <c r="AQ36" i="3"/>
  <c r="AO36" i="3"/>
  <c r="AM36" i="3"/>
  <c r="AK36" i="3"/>
  <c r="AI36" i="3"/>
  <c r="AG36" i="3"/>
  <c r="AE36" i="3"/>
  <c r="AC36" i="3"/>
  <c r="AA36" i="3"/>
  <c r="Y36" i="3"/>
  <c r="W36" i="3"/>
  <c r="U36" i="3"/>
  <c r="S36" i="3"/>
  <c r="Q36" i="3"/>
  <c r="O36" i="3"/>
  <c r="M36" i="3"/>
  <c r="K36" i="3"/>
  <c r="I36" i="3"/>
  <c r="G36" i="3"/>
  <c r="E36" i="3"/>
  <c r="AQ35" i="3"/>
  <c r="AO35" i="3"/>
  <c r="AM35" i="3"/>
  <c r="AK35" i="3"/>
  <c r="AI35" i="3"/>
  <c r="AG35" i="3"/>
  <c r="AE35" i="3"/>
  <c r="AC35" i="3"/>
  <c r="AA35" i="3"/>
  <c r="Y35" i="3"/>
  <c r="W35" i="3"/>
  <c r="U35" i="3"/>
  <c r="S35" i="3"/>
  <c r="Q35" i="3"/>
  <c r="O35" i="3"/>
  <c r="M35" i="3"/>
  <c r="K35" i="3"/>
  <c r="I35" i="3"/>
  <c r="G35" i="3"/>
  <c r="E35" i="3"/>
  <c r="AQ34" i="3"/>
  <c r="AO34" i="3"/>
  <c r="AM34" i="3"/>
  <c r="AK34" i="3"/>
  <c r="AI34" i="3"/>
  <c r="AG34" i="3"/>
  <c r="AE34" i="3"/>
  <c r="AC34" i="3"/>
  <c r="AA34" i="3"/>
  <c r="Y34" i="3"/>
  <c r="W34" i="3"/>
  <c r="U34" i="3"/>
  <c r="S34" i="3"/>
  <c r="Q34" i="3"/>
  <c r="O34" i="3"/>
  <c r="M34" i="3"/>
  <c r="K34" i="3"/>
  <c r="I34" i="3"/>
  <c r="G34" i="3"/>
  <c r="E34" i="3"/>
  <c r="AQ33" i="3"/>
  <c r="AO33" i="3"/>
  <c r="AM33" i="3"/>
  <c r="AK33" i="3"/>
  <c r="AI33" i="3"/>
  <c r="AG33" i="3"/>
  <c r="AE33" i="3"/>
  <c r="AC33" i="3"/>
  <c r="AA33" i="3"/>
  <c r="Y33" i="3"/>
  <c r="W33" i="3"/>
  <c r="U33" i="3"/>
  <c r="S33" i="3"/>
  <c r="Q33" i="3"/>
  <c r="O33" i="3"/>
  <c r="M33" i="3"/>
  <c r="K33" i="3"/>
  <c r="I33" i="3"/>
  <c r="G33" i="3"/>
  <c r="E33" i="3"/>
  <c r="AQ32" i="3"/>
  <c r="AO32" i="3"/>
  <c r="AM32" i="3"/>
  <c r="AK32" i="3"/>
  <c r="AI32" i="3"/>
  <c r="AG32" i="3"/>
  <c r="AE32" i="3"/>
  <c r="AC32" i="3"/>
  <c r="AA32" i="3"/>
  <c r="Y32" i="3"/>
  <c r="W32" i="3"/>
  <c r="U32" i="3"/>
  <c r="S32" i="3"/>
  <c r="Q32" i="3"/>
  <c r="O32" i="3"/>
  <c r="M32" i="3"/>
  <c r="K32" i="3"/>
  <c r="I32" i="3"/>
  <c r="G32" i="3"/>
  <c r="E32" i="3"/>
  <c r="AQ31" i="3"/>
  <c r="AO31" i="3"/>
  <c r="AM31" i="3"/>
  <c r="AK31" i="3"/>
  <c r="AI31" i="3"/>
  <c r="AG31" i="3"/>
  <c r="AE31" i="3"/>
  <c r="AC31" i="3"/>
  <c r="AA31" i="3"/>
  <c r="Y31" i="3"/>
  <c r="W31" i="3"/>
  <c r="U31" i="3"/>
  <c r="S31" i="3"/>
  <c r="Q31" i="3"/>
  <c r="O31" i="3"/>
  <c r="M31" i="3"/>
  <c r="K31" i="3"/>
  <c r="I31" i="3"/>
  <c r="G31" i="3"/>
  <c r="E31" i="3"/>
  <c r="AQ30" i="3"/>
  <c r="AO30" i="3"/>
  <c r="AM30" i="3"/>
  <c r="AK30" i="3"/>
  <c r="AI30" i="3"/>
  <c r="AG30" i="3"/>
  <c r="AE30" i="3"/>
  <c r="AC30" i="3"/>
  <c r="AA30" i="3"/>
  <c r="Y30" i="3"/>
  <c r="W30" i="3"/>
  <c r="U30" i="3"/>
  <c r="S30" i="3"/>
  <c r="Q30" i="3"/>
  <c r="O30" i="3"/>
  <c r="M30" i="3"/>
  <c r="K30" i="3"/>
  <c r="I30" i="3"/>
  <c r="G30" i="3"/>
  <c r="E30" i="3"/>
  <c r="AQ29" i="3"/>
  <c r="AO29" i="3"/>
  <c r="AM29" i="3"/>
  <c r="AK29" i="3"/>
  <c r="AI29" i="3"/>
  <c r="AG29" i="3"/>
  <c r="AE29" i="3"/>
  <c r="AC29" i="3"/>
  <c r="AA29" i="3"/>
  <c r="Y29" i="3"/>
  <c r="W29" i="3"/>
  <c r="U29" i="3"/>
  <c r="S29" i="3"/>
  <c r="Q29" i="3"/>
  <c r="O29" i="3"/>
  <c r="M29" i="3"/>
  <c r="K29" i="3"/>
  <c r="I29" i="3"/>
  <c r="G29" i="3"/>
  <c r="E29" i="3"/>
  <c r="AQ28" i="3"/>
  <c r="AO28" i="3"/>
  <c r="AM28" i="3"/>
  <c r="AK28" i="3"/>
  <c r="AI28" i="3"/>
  <c r="AG28" i="3"/>
  <c r="AE28" i="3"/>
  <c r="AC28" i="3"/>
  <c r="AA28" i="3"/>
  <c r="Y28" i="3"/>
  <c r="W28" i="3"/>
  <c r="U28" i="3"/>
  <c r="S28" i="3"/>
  <c r="Q28" i="3"/>
  <c r="O28" i="3"/>
  <c r="M28" i="3"/>
  <c r="K28" i="3"/>
  <c r="I28" i="3"/>
  <c r="G28" i="3"/>
  <c r="E28" i="3"/>
  <c r="AQ27" i="3"/>
  <c r="AO27" i="3"/>
  <c r="AM27" i="3"/>
  <c r="AK27" i="3"/>
  <c r="AI27" i="3"/>
  <c r="AG27" i="3"/>
  <c r="AE27" i="3"/>
  <c r="AC27" i="3"/>
  <c r="AA27" i="3"/>
  <c r="Y27" i="3"/>
  <c r="W27" i="3"/>
  <c r="U27" i="3"/>
  <c r="S27" i="3"/>
  <c r="Q27" i="3"/>
  <c r="O27" i="3"/>
  <c r="M27" i="3"/>
  <c r="K27" i="3"/>
  <c r="I27" i="3"/>
  <c r="G27" i="3"/>
  <c r="E27" i="3"/>
  <c r="AQ26" i="3"/>
  <c r="AO26" i="3"/>
  <c r="AM26" i="3"/>
  <c r="AK26" i="3"/>
  <c r="AI26" i="3"/>
  <c r="AG26" i="3"/>
  <c r="AE26" i="3"/>
  <c r="AC26" i="3"/>
  <c r="AA26" i="3"/>
  <c r="Y26" i="3"/>
  <c r="W26" i="3"/>
  <c r="U26" i="3"/>
  <c r="S26" i="3"/>
  <c r="Q26" i="3"/>
  <c r="O26" i="3"/>
  <c r="M26" i="3"/>
  <c r="K26" i="3"/>
  <c r="I26" i="3"/>
  <c r="G26" i="3"/>
  <c r="E26" i="3"/>
  <c r="AQ25" i="3"/>
  <c r="AO25" i="3"/>
  <c r="AM25" i="3"/>
  <c r="AK25" i="3"/>
  <c r="AI25" i="3"/>
  <c r="AG25" i="3"/>
  <c r="AE25" i="3"/>
  <c r="AC25" i="3"/>
  <c r="AA25" i="3"/>
  <c r="Y25" i="3"/>
  <c r="W25" i="3"/>
  <c r="U25" i="3"/>
  <c r="S25" i="3"/>
  <c r="Q25" i="3"/>
  <c r="O25" i="3"/>
  <c r="M25" i="3"/>
  <c r="K25" i="3"/>
  <c r="I25" i="3"/>
  <c r="G25" i="3"/>
  <c r="E25" i="3"/>
  <c r="AQ24" i="3"/>
  <c r="AO24" i="3"/>
  <c r="AM24" i="3"/>
  <c r="AK24" i="3"/>
  <c r="AI24" i="3"/>
  <c r="AG24" i="3"/>
  <c r="AE24" i="3"/>
  <c r="AC24" i="3"/>
  <c r="AA24" i="3"/>
  <c r="Y24" i="3"/>
  <c r="W24" i="3"/>
  <c r="U24" i="3"/>
  <c r="S24" i="3"/>
  <c r="Q24" i="3"/>
  <c r="O24" i="3"/>
  <c r="M24" i="3"/>
  <c r="K24" i="3"/>
  <c r="I24" i="3"/>
  <c r="G24" i="3"/>
  <c r="E24" i="3"/>
  <c r="AQ23" i="3"/>
  <c r="AO23" i="3"/>
  <c r="AM23" i="3"/>
  <c r="AK23" i="3"/>
  <c r="AI23" i="3"/>
  <c r="AG23" i="3"/>
  <c r="AE23" i="3"/>
  <c r="AC23" i="3"/>
  <c r="AA23" i="3"/>
  <c r="Y23" i="3"/>
  <c r="W23" i="3"/>
  <c r="U23" i="3"/>
  <c r="S23" i="3"/>
  <c r="Q23" i="3"/>
  <c r="O23" i="3"/>
  <c r="M23" i="3"/>
  <c r="K23" i="3"/>
  <c r="I23" i="3"/>
  <c r="G23" i="3"/>
  <c r="E23" i="3"/>
  <c r="AQ22" i="3"/>
  <c r="AO22" i="3"/>
  <c r="AM22" i="3"/>
  <c r="AK22" i="3"/>
  <c r="AI22" i="3"/>
  <c r="AG22" i="3"/>
  <c r="AE22" i="3"/>
  <c r="AC22" i="3"/>
  <c r="AA22" i="3"/>
  <c r="Y22" i="3"/>
  <c r="W22" i="3"/>
  <c r="U22" i="3"/>
  <c r="S22" i="3"/>
  <c r="Q22" i="3"/>
  <c r="O22" i="3"/>
  <c r="M22" i="3"/>
  <c r="K22" i="3"/>
  <c r="I22" i="3"/>
  <c r="G22" i="3"/>
  <c r="E22" i="3"/>
  <c r="AQ21" i="3"/>
  <c r="AO21" i="3"/>
  <c r="AM21" i="3"/>
  <c r="AK21" i="3"/>
  <c r="AI21" i="3"/>
  <c r="AG21" i="3"/>
  <c r="AE21" i="3"/>
  <c r="AC21" i="3"/>
  <c r="AA21" i="3"/>
  <c r="Y21" i="3"/>
  <c r="W21" i="3"/>
  <c r="U21" i="3"/>
  <c r="S21" i="3"/>
  <c r="Q21" i="3"/>
  <c r="O21" i="3"/>
  <c r="M21" i="3"/>
  <c r="K21" i="3"/>
  <c r="I21" i="3"/>
  <c r="G21" i="3"/>
  <c r="E21" i="3"/>
  <c r="AQ20" i="3"/>
  <c r="AO20" i="3"/>
  <c r="AM20" i="3"/>
  <c r="AK20" i="3"/>
  <c r="AI20" i="3"/>
  <c r="AG20" i="3"/>
  <c r="AE20" i="3"/>
  <c r="AC20" i="3"/>
  <c r="AA20" i="3"/>
  <c r="Y20" i="3"/>
  <c r="W20" i="3"/>
  <c r="U20" i="3"/>
  <c r="S20" i="3"/>
  <c r="Q20" i="3"/>
  <c r="O20" i="3"/>
  <c r="M20" i="3"/>
  <c r="K20" i="3"/>
  <c r="I20" i="3"/>
  <c r="G20" i="3"/>
  <c r="E20" i="3"/>
  <c r="AQ19" i="3"/>
  <c r="AO19" i="3"/>
  <c r="AM19" i="3"/>
  <c r="AK19" i="3"/>
  <c r="AI19" i="3"/>
  <c r="AG19" i="3"/>
  <c r="AE19" i="3"/>
  <c r="AC19" i="3"/>
  <c r="AA19" i="3"/>
  <c r="Y19" i="3"/>
  <c r="W19" i="3"/>
  <c r="U19" i="3"/>
  <c r="S19" i="3"/>
  <c r="Q19" i="3"/>
  <c r="O19" i="3"/>
  <c r="M19" i="3"/>
  <c r="K19" i="3"/>
  <c r="I19" i="3"/>
  <c r="G19" i="3"/>
  <c r="E19" i="3"/>
  <c r="AQ18" i="3"/>
  <c r="AO18" i="3"/>
  <c r="AM18" i="3"/>
  <c r="AK18" i="3"/>
  <c r="AI18" i="3"/>
  <c r="AG18" i="3"/>
  <c r="AE18" i="3"/>
  <c r="AC18" i="3"/>
  <c r="AA18" i="3"/>
  <c r="Y18" i="3"/>
  <c r="W18" i="3"/>
  <c r="U18" i="3"/>
  <c r="S18" i="3"/>
  <c r="Q18" i="3"/>
  <c r="O18" i="3"/>
  <c r="M18" i="3"/>
  <c r="K18" i="3"/>
  <c r="I18" i="3"/>
  <c r="G18" i="3"/>
  <c r="E18" i="3"/>
  <c r="AQ17" i="3"/>
  <c r="AO17" i="3"/>
  <c r="AM17" i="3"/>
  <c r="AK17" i="3"/>
  <c r="AI17" i="3"/>
  <c r="AG17" i="3"/>
  <c r="AE17" i="3"/>
  <c r="AC17" i="3"/>
  <c r="AA17" i="3"/>
  <c r="Y17" i="3"/>
  <c r="W17" i="3"/>
  <c r="U17" i="3"/>
  <c r="S17" i="3"/>
  <c r="Q17" i="3"/>
  <c r="O17" i="3"/>
  <c r="M17" i="3"/>
  <c r="K17" i="3"/>
  <c r="I17" i="3"/>
  <c r="G17" i="3"/>
  <c r="E17" i="3"/>
  <c r="AQ16" i="3"/>
  <c r="AO16" i="3"/>
  <c r="AM16" i="3"/>
  <c r="AK16" i="3"/>
  <c r="AI16" i="3"/>
  <c r="AG16" i="3"/>
  <c r="AE16" i="3"/>
  <c r="AC16" i="3"/>
  <c r="AA16" i="3"/>
  <c r="Y16" i="3"/>
  <c r="W16" i="3"/>
  <c r="U16" i="3"/>
  <c r="S16" i="3"/>
  <c r="Q16" i="3"/>
  <c r="O16" i="3"/>
  <c r="M16" i="3"/>
  <c r="K16" i="3"/>
  <c r="I16" i="3"/>
  <c r="G16" i="3"/>
  <c r="E16" i="3"/>
  <c r="AQ15" i="3"/>
  <c r="AO15" i="3"/>
  <c r="AM15" i="3"/>
  <c r="AK15" i="3"/>
  <c r="AI15" i="3"/>
  <c r="AG15" i="3"/>
  <c r="AE15" i="3"/>
  <c r="AC15" i="3"/>
  <c r="AA15" i="3"/>
  <c r="Y15" i="3"/>
  <c r="W15" i="3"/>
  <c r="U15" i="3"/>
  <c r="S15" i="3"/>
  <c r="Q15" i="3"/>
  <c r="O15" i="3"/>
  <c r="M15" i="3"/>
  <c r="K15" i="3"/>
  <c r="I15" i="3"/>
  <c r="G15" i="3"/>
  <c r="E15" i="3"/>
  <c r="AQ14" i="3"/>
  <c r="AO14" i="3"/>
  <c r="AM14" i="3"/>
  <c r="AK14" i="3"/>
  <c r="AI14" i="3"/>
  <c r="AG14" i="3"/>
  <c r="AE14" i="3"/>
  <c r="AC14" i="3"/>
  <c r="AA14" i="3"/>
  <c r="Y14" i="3"/>
  <c r="W14" i="3"/>
  <c r="U14" i="3"/>
  <c r="S14" i="3"/>
  <c r="Q14" i="3"/>
  <c r="O14" i="3"/>
  <c r="M14" i="3"/>
  <c r="K14" i="3"/>
  <c r="I14" i="3"/>
  <c r="G14" i="3"/>
  <c r="E14" i="3"/>
  <c r="AQ13" i="3"/>
  <c r="AO13" i="3"/>
  <c r="AM13" i="3"/>
  <c r="AK13" i="3"/>
  <c r="AI13" i="3"/>
  <c r="AG13" i="3"/>
  <c r="AE13" i="3"/>
  <c r="AC13" i="3"/>
  <c r="AA13" i="3"/>
  <c r="Y13" i="3"/>
  <c r="W13" i="3"/>
  <c r="U13" i="3"/>
  <c r="S13" i="3"/>
  <c r="Q13" i="3"/>
  <c r="O13" i="3"/>
  <c r="M13" i="3"/>
  <c r="K13" i="3"/>
  <c r="I13" i="3"/>
  <c r="G13" i="3"/>
  <c r="E13" i="3"/>
  <c r="AQ12" i="3"/>
  <c r="AO12" i="3"/>
  <c r="AM12" i="3"/>
  <c r="AK12" i="3"/>
  <c r="AI12" i="3"/>
  <c r="AG12" i="3"/>
  <c r="AE12" i="3"/>
  <c r="AC12" i="3"/>
  <c r="AA12" i="3"/>
  <c r="Y12" i="3"/>
  <c r="W12" i="3"/>
  <c r="U12" i="3"/>
  <c r="S12" i="3"/>
  <c r="Q12" i="3"/>
  <c r="O12" i="3"/>
  <c r="M12" i="3"/>
  <c r="K12" i="3"/>
  <c r="I12" i="3"/>
  <c r="G12" i="3"/>
  <c r="E12" i="3"/>
  <c r="AQ11" i="3"/>
  <c r="AO11" i="3"/>
  <c r="AM11" i="3"/>
  <c r="AK11" i="3"/>
  <c r="AI11" i="3"/>
  <c r="AG11" i="3"/>
  <c r="AE11" i="3"/>
  <c r="AC11" i="3"/>
  <c r="AA11" i="3"/>
  <c r="Y11" i="3"/>
  <c r="W11" i="3"/>
  <c r="U11" i="3"/>
  <c r="S11" i="3"/>
  <c r="Q11" i="3"/>
  <c r="O11" i="3"/>
  <c r="M11" i="3"/>
  <c r="K11" i="3"/>
  <c r="I11" i="3"/>
  <c r="G11" i="3"/>
  <c r="E11" i="3"/>
  <c r="AQ10" i="3"/>
  <c r="AO10" i="3"/>
  <c r="AM10" i="3"/>
  <c r="AK10" i="3"/>
  <c r="AI10" i="3"/>
  <c r="AG10" i="3"/>
  <c r="AE10" i="3"/>
  <c r="AC10" i="3"/>
  <c r="AA10" i="3"/>
  <c r="Y10" i="3"/>
  <c r="W10" i="3"/>
  <c r="U10" i="3"/>
  <c r="S10" i="3"/>
  <c r="Q10" i="3"/>
  <c r="O10" i="3"/>
  <c r="M10" i="3"/>
  <c r="K10" i="3"/>
  <c r="I10" i="3"/>
  <c r="G10" i="3"/>
  <c r="E10" i="3"/>
  <c r="AQ9" i="3"/>
  <c r="AO9" i="3"/>
  <c r="AM9" i="3"/>
  <c r="AK9" i="3"/>
  <c r="AI9" i="3"/>
  <c r="AG9" i="3"/>
  <c r="AE9" i="3"/>
  <c r="AC9" i="3"/>
  <c r="AA9" i="3"/>
  <c r="Y9" i="3"/>
  <c r="W9" i="3"/>
  <c r="U9" i="3"/>
  <c r="S9" i="3"/>
  <c r="Q9" i="3"/>
  <c r="O9" i="3"/>
  <c r="M9" i="3"/>
  <c r="K9" i="3"/>
  <c r="I9" i="3"/>
  <c r="G9" i="3"/>
  <c r="E9" i="3"/>
  <c r="AQ8" i="3"/>
  <c r="AO8" i="3"/>
  <c r="AM8" i="3"/>
  <c r="AK8" i="3"/>
  <c r="AI8" i="3"/>
  <c r="AG8" i="3"/>
  <c r="AE8" i="3"/>
  <c r="AC8" i="3"/>
  <c r="AA8" i="3"/>
  <c r="Y8" i="3"/>
  <c r="W8" i="3"/>
  <c r="U8" i="3"/>
  <c r="S8" i="3"/>
  <c r="Q8" i="3"/>
  <c r="O8" i="3"/>
  <c r="M8" i="3"/>
  <c r="K8" i="3"/>
  <c r="I8" i="3"/>
  <c r="G8" i="3"/>
  <c r="E8" i="3"/>
  <c r="AQ7" i="3"/>
  <c r="AO7" i="3"/>
  <c r="AM7" i="3"/>
  <c r="AK7" i="3"/>
  <c r="AI7" i="3"/>
  <c r="AG7" i="3"/>
  <c r="AE7" i="3"/>
  <c r="AC7" i="3"/>
  <c r="AA7" i="3"/>
  <c r="Y7" i="3"/>
  <c r="W7" i="3"/>
  <c r="U7" i="3"/>
  <c r="S7" i="3"/>
  <c r="Q7" i="3"/>
  <c r="O7" i="3"/>
  <c r="M7" i="3"/>
  <c r="K7" i="3"/>
  <c r="I7" i="3"/>
  <c r="G7" i="3"/>
  <c r="E7" i="3"/>
  <c r="AQ6" i="3"/>
  <c r="AO6" i="3"/>
  <c r="AM6" i="3"/>
  <c r="AK6" i="3"/>
  <c r="AI6" i="3"/>
  <c r="AG6" i="3"/>
  <c r="AE6" i="3"/>
  <c r="AC6" i="3"/>
  <c r="AA6" i="3"/>
  <c r="Y6" i="3"/>
  <c r="W6" i="3"/>
  <c r="U6" i="3"/>
  <c r="S6" i="3"/>
  <c r="Q6" i="3"/>
  <c r="O6" i="3"/>
  <c r="M6" i="3"/>
  <c r="K6" i="3"/>
  <c r="I6" i="3"/>
  <c r="G6" i="3"/>
  <c r="E6" i="3"/>
  <c r="AQ5" i="3"/>
  <c r="AO5" i="3"/>
  <c r="AM5" i="3"/>
  <c r="AK5" i="3"/>
  <c r="AI5" i="3"/>
  <c r="AG5" i="3"/>
  <c r="AE5" i="3"/>
  <c r="AC5" i="3"/>
  <c r="AA5" i="3"/>
  <c r="Y5" i="3"/>
  <c r="W5" i="3"/>
  <c r="U5" i="3"/>
  <c r="S5" i="3"/>
  <c r="Q5" i="3"/>
  <c r="O5" i="3"/>
  <c r="M5" i="3"/>
  <c r="K5" i="3"/>
  <c r="I5" i="3"/>
  <c r="G5" i="3"/>
  <c r="E5" i="3"/>
  <c r="AQ4" i="3"/>
  <c r="AO4" i="3"/>
  <c r="AM4" i="3"/>
  <c r="AK4" i="3"/>
  <c r="AI4" i="3"/>
  <c r="AG4" i="3"/>
  <c r="AE4" i="3"/>
  <c r="AC4" i="3"/>
  <c r="AA4" i="3"/>
  <c r="Y4" i="3"/>
  <c r="W4" i="3"/>
  <c r="U4" i="3"/>
  <c r="S4" i="3"/>
  <c r="Q4" i="3"/>
  <c r="O4" i="3"/>
  <c r="M4" i="3"/>
  <c r="K4" i="3"/>
  <c r="I4" i="3"/>
  <c r="G4" i="3"/>
  <c r="E4" i="3"/>
  <c r="AQ3" i="3"/>
  <c r="AO3" i="3"/>
  <c r="AM3" i="3"/>
  <c r="AK3" i="3"/>
  <c r="AI3" i="3"/>
  <c r="AG3" i="3"/>
  <c r="AE3" i="3"/>
  <c r="AC3" i="3"/>
  <c r="AA3" i="3"/>
  <c r="Y3" i="3"/>
  <c r="W3" i="3"/>
  <c r="U3" i="3"/>
  <c r="S3" i="3"/>
  <c r="Q3" i="3"/>
  <c r="O3" i="3"/>
  <c r="M3" i="3"/>
  <c r="K3" i="3"/>
  <c r="I3" i="3"/>
  <c r="G3" i="3"/>
  <c r="E3" i="3"/>
  <c r="AQ2" i="3"/>
  <c r="AO2" i="3"/>
  <c r="AM2" i="3"/>
  <c r="AK2" i="3"/>
  <c r="AI2" i="3"/>
  <c r="AG2" i="3"/>
  <c r="AE2" i="3"/>
  <c r="AC2" i="3"/>
  <c r="AA2" i="3"/>
  <c r="Y2" i="3"/>
  <c r="W2" i="3"/>
  <c r="U2" i="3"/>
  <c r="S2" i="3"/>
  <c r="Q2" i="3"/>
  <c r="O2" i="3"/>
  <c r="M2" i="3"/>
  <c r="K2" i="3"/>
  <c r="I2" i="3"/>
  <c r="G2" i="3"/>
  <c r="E2" i="3"/>
  <c r="L2" i="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P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R2" i="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T2" i="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V2" i="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X2" i="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Z2" i="1"/>
  <c r="Z3" i="1"/>
  <c r="Z4" i="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AB2"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D2" i="1"/>
  <c r="AD3" i="1"/>
  <c r="AD4" i="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F2" i="1"/>
  <c r="AF3" i="1"/>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H2" i="1"/>
  <c r="AH3" i="1"/>
  <c r="AH4" i="1"/>
  <c r="AH5" i="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50" i="1"/>
  <c r="AH51" i="1"/>
  <c r="AH52" i="1"/>
  <c r="AH53" i="1"/>
  <c r="AH54" i="1"/>
  <c r="AH55" i="1"/>
  <c r="AH56" i="1"/>
  <c r="AH57" i="1"/>
  <c r="AH58" i="1"/>
  <c r="AH59" i="1"/>
  <c r="AH60" i="1"/>
  <c r="AH61" i="1"/>
  <c r="AJ2" i="1"/>
  <c r="AJ3" i="1"/>
  <c r="AJ4" i="1"/>
  <c r="AJ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L2" i="1"/>
  <c r="AL3" i="1"/>
  <c r="AL4" i="1"/>
  <c r="AL5" i="1"/>
  <c r="AL6" i="1"/>
  <c r="AL7" i="1"/>
  <c r="AL8" i="1"/>
  <c r="AL9" i="1"/>
  <c r="AL10" i="1"/>
  <c r="AL11" i="1"/>
  <c r="AL12" i="1"/>
  <c r="AL13" i="1"/>
  <c r="AL14" i="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N2" i="1"/>
  <c r="AN3" i="1"/>
  <c r="AN4" i="1"/>
  <c r="AN5" i="1"/>
  <c r="AN6" i="1"/>
  <c r="AN7" i="1"/>
  <c r="AN8" i="1"/>
  <c r="AN9" i="1"/>
  <c r="AN10" i="1"/>
  <c r="AN11" i="1"/>
  <c r="AN12" i="1"/>
  <c r="AN13" i="1"/>
  <c r="AN14" i="1"/>
  <c r="AN15" i="1"/>
  <c r="AN16" i="1"/>
  <c r="AN17" i="1"/>
  <c r="AN18" i="1"/>
  <c r="AN19" i="1"/>
  <c r="AN20" i="1"/>
  <c r="AN21" i="1"/>
  <c r="AN22" i="1"/>
  <c r="AN23" i="1"/>
  <c r="AN24" i="1"/>
  <c r="AN25" i="1"/>
  <c r="AN26" i="1"/>
  <c r="AN27" i="1"/>
  <c r="AN28" i="1"/>
  <c r="AN29" i="1"/>
  <c r="AN30" i="1"/>
  <c r="AN31" i="1"/>
  <c r="AN32" i="1"/>
  <c r="AN33" i="1"/>
  <c r="AN34" i="1"/>
  <c r="AN35" i="1"/>
  <c r="AN36" i="1"/>
  <c r="AN37" i="1"/>
  <c r="AN38" i="1"/>
  <c r="AN39" i="1"/>
  <c r="AN40" i="1"/>
  <c r="AN41" i="1"/>
  <c r="AN42" i="1"/>
  <c r="AN43" i="1"/>
  <c r="AN44" i="1"/>
  <c r="AN45" i="1"/>
  <c r="AN46" i="1"/>
  <c r="AN47" i="1"/>
  <c r="AN48" i="1"/>
  <c r="AN49" i="1"/>
  <c r="AN50" i="1"/>
  <c r="AN51" i="1"/>
  <c r="AN52" i="1"/>
  <c r="AN53" i="1"/>
  <c r="AN54" i="1"/>
  <c r="AN55" i="1"/>
  <c r="AN56" i="1"/>
  <c r="AN57" i="1"/>
  <c r="AN58" i="1"/>
  <c r="AN59" i="1"/>
  <c r="AN60" i="1"/>
  <c r="AN61" i="1"/>
  <c r="AP2" i="1"/>
  <c r="AP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R2" i="1"/>
  <c r="AR3" i="1"/>
  <c r="AR4" i="1"/>
  <c r="AR5" i="1"/>
  <c r="AR6" i="1"/>
  <c r="AR7" i="1"/>
  <c r="AR8" i="1"/>
  <c r="AR9" i="1"/>
  <c r="AR10" i="1"/>
  <c r="AR11" i="1"/>
  <c r="AR12" i="1"/>
  <c r="AR13" i="1"/>
  <c r="AR14" i="1"/>
  <c r="AR15" i="1"/>
  <c r="AR16" i="1"/>
  <c r="AR17" i="1"/>
  <c r="AR18" i="1"/>
  <c r="AR19" i="1"/>
  <c r="AR20" i="1"/>
  <c r="AR21" i="1"/>
  <c r="AR22" i="1"/>
  <c r="AR23" i="1"/>
  <c r="AR24" i="1"/>
  <c r="AR25" i="1"/>
  <c r="AR26" i="1"/>
  <c r="AR27" i="1"/>
  <c r="AR28" i="1"/>
  <c r="AR29" i="1"/>
  <c r="AR30" i="1"/>
  <c r="AR31" i="1"/>
  <c r="AR32" i="1"/>
  <c r="AR33" i="1"/>
  <c r="AR34" i="1"/>
  <c r="AR35" i="1"/>
  <c r="AR36" i="1"/>
  <c r="AR37" i="1"/>
  <c r="AR38" i="1"/>
  <c r="AR39" i="1"/>
  <c r="AR40" i="1"/>
  <c r="AR41" i="1"/>
  <c r="AR42" i="1"/>
  <c r="AR43" i="1"/>
  <c r="AR44" i="1"/>
  <c r="AR45" i="1"/>
  <c r="AR46" i="1"/>
  <c r="AR47" i="1"/>
  <c r="AR48" i="1"/>
  <c r="AR49" i="1"/>
  <c r="AR50" i="1"/>
  <c r="AR51" i="1"/>
  <c r="AR52" i="1"/>
  <c r="AR53" i="1"/>
  <c r="AR54" i="1"/>
  <c r="AR55" i="1"/>
  <c r="AR56" i="1"/>
  <c r="AR57" i="1"/>
  <c r="AR58" i="1"/>
  <c r="AR59" i="1"/>
  <c r="AR60" i="1"/>
  <c r="AR61" i="1"/>
  <c r="J2" i="1"/>
  <c r="J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H2" i="1"/>
  <c r="H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F2" i="1"/>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A64" i="3" l="1"/>
  <c r="AT9" i="3"/>
  <c r="AV8" i="1"/>
  <c r="AT10" i="3"/>
  <c r="A63" i="3"/>
  <c r="AV7" i="1"/>
  <c r="AT11" i="3" l="1"/>
  <c r="AU9" i="3" s="1"/>
  <c r="AV9" i="1"/>
  <c r="AW8" i="1" s="1"/>
  <c r="AU10" i="3" l="1"/>
  <c r="AU11" i="3" s="1"/>
  <c r="AW7" i="1"/>
  <c r="AW9" i="1" s="1"/>
</calcChain>
</file>

<file path=xl/sharedStrings.xml><?xml version="1.0" encoding="utf-8"?>
<sst xmlns="http://schemas.openxmlformats.org/spreadsheetml/2006/main" count="3094" uniqueCount="331">
  <si>
    <t>Timestamp</t>
  </si>
  <si>
    <t>Email Address</t>
  </si>
  <si>
    <t>Nama</t>
  </si>
  <si>
    <t>Kelas</t>
  </si>
  <si>
    <t>Apakah penyesuaian diri ( perilaku adaptif ) membantu seseorang menyesuaikan diri dengan lingkungannya?</t>
  </si>
  <si>
    <t>Apakah daya juang (resiliensi) diri dapat membantu seseorang menghadapi tekanan atau masalah sehari-hari?</t>
  </si>
  <si>
    <t>Apakah penyesuaian diri (perilaku adaptif) dipengaruhi oleh kemampuan daya juang (resiliensi) seseorang?</t>
  </si>
  <si>
    <t>Apakah daya juang (resiliensi) diri dapat di kembangkan melalui pengalaman hidup?</t>
  </si>
  <si>
    <t>Apakah anda percaya bahwa seseorang dengan daya juang (resiliensi) tinggi lebih mudah beradaptasi dengan perubahan?</t>
  </si>
  <si>
    <t>Apakah penyesuaian diri (perilaku adaptif) penting untuk membantu seseorang menghadapi tantangan dalam kehidupan?</t>
  </si>
  <si>
    <t>Apakah daya juang (resiliensi) dapat membantu seseorang mengelola emosinya dalam situasi sulit?</t>
  </si>
  <si>
    <t>Apakah anda memahami bahwa daya juang (resiliensi diri) adalah kemampuan untuk bangkit dari kegagalan?</t>
  </si>
  <si>
    <t>Apakah penyesuaian diri (perilaku adaptif) membantu seseorang mengatasi perubahan lingkungan yang tidak terduga?</t>
  </si>
  <si>
    <t>Apakah anda merasa bahwa daya juang (resiliensi diri) adalah keterampilan yang penting untuk masa depan?</t>
  </si>
  <si>
    <t>Apakah anda merasa bahwa daya juang (resiliensi diri) berperan dalam membantu individu  mengelola tekanan sosial?</t>
  </si>
  <si>
    <t>Apakah penyesuaian diri (perilaku  adaptif) adalah pelampiasan dari seseorang karena orang-orang di sekitarnya?</t>
  </si>
  <si>
    <t>Seseorang perlu memiliki kemampuan untuk menyesuaikan diri dengan norma atau standar yang ada di lingkungan sosialnya?</t>
  </si>
  <si>
    <t>Daya juang (Resiliensi) yang tinggi akan cenderung lebih mampu menghadapi tantangan dan stres dalam kehidupannya?</t>
  </si>
  <si>
    <t>Status ekonomi mempengaruhi terjadinya penyesuaian diri (perilaku adaptif) dan daya juang (resiliensi) individu?</t>
  </si>
  <si>
    <t>Kepribadian seseorang yang berbeda-beda mempengaruhi terjadinya penyesuaian diri (perilaku adaptif) dan daya juang (resiliensi) individu?</t>
  </si>
  <si>
    <t>Apakah faktor keluarga penting dalam membentuk penyesuaian diri?</t>
  </si>
  <si>
    <t>Meningkatkan ketahanan individu dan menurunkan tingkat stres adalah cara efikasi diri yang baik?</t>
  </si>
  <si>
    <t>Adanya keterampilan yang baik dalam berinteraksi untuk beradaptasi dengan penyesuaian diri (perilaku adaptif)?</t>
  </si>
  <si>
    <t>Individu yang berhasil memenuhi kebutuhan dan menyelesaikan masalahnya, maka akan terjadinya perilaku yang adaptif?</t>
  </si>
  <si>
    <t>ibrahimjody@gmail.com</t>
  </si>
  <si>
    <t>Ibrahim Haidar Jody</t>
  </si>
  <si>
    <t>8-1</t>
  </si>
  <si>
    <t>Tidak</t>
  </si>
  <si>
    <t>Ya</t>
  </si>
  <si>
    <t>syifaurqobibillah@gmail.com</t>
  </si>
  <si>
    <t>M. Syifa'ur qobibillah</t>
  </si>
  <si>
    <t>8-4</t>
  </si>
  <si>
    <t>adeliadevi@gmail.com</t>
  </si>
  <si>
    <t>Adelia Devi Novianti</t>
  </si>
  <si>
    <t>8-2 MTS</t>
  </si>
  <si>
    <t>eexter882@gmail.com</t>
  </si>
  <si>
    <t>Anugra Akbar Gemilang</t>
  </si>
  <si>
    <t>8-3</t>
  </si>
  <si>
    <t>devyntaindi@gmail.com</t>
  </si>
  <si>
    <t>Devynta Indi Perpihati</t>
  </si>
  <si>
    <t>8-1 MTS</t>
  </si>
  <si>
    <t>khadijah201406@gmail.com</t>
  </si>
  <si>
    <t>Jacindaalodiaanabele@gmail.com</t>
  </si>
  <si>
    <t>8-2</t>
  </si>
  <si>
    <t>wahyussptra92@gmail.com</t>
  </si>
  <si>
    <t>Wahyu saputra</t>
  </si>
  <si>
    <t>kesihaputri@gmail.com</t>
  </si>
  <si>
    <t>Keshia Putri Pradita</t>
  </si>
  <si>
    <t>stevanoalibrahim@gmail.com</t>
  </si>
  <si>
    <t>M ROIHAN AL FAWAIED</t>
  </si>
  <si>
    <t>Revalisawijaya@gmail.com</t>
  </si>
  <si>
    <t>Revalisa Ayudia Wijaya</t>
  </si>
  <si>
    <t>ellyakarputt28@gmail.com</t>
  </si>
  <si>
    <t>Eiliya kira putri</t>
  </si>
  <si>
    <t>ilhamazharsyahputrailham@gmail.com</t>
  </si>
  <si>
    <t>Ilham azhar syaputra</t>
  </si>
  <si>
    <t>aleyaleyana@gmail.com</t>
  </si>
  <si>
    <t>Aleya Aleyana</t>
  </si>
  <si>
    <t>bahhrdnimuhfaizz092@gmail.com</t>
  </si>
  <si>
    <t>Bahauddin muhammad faiz</t>
  </si>
  <si>
    <t>naynay23@gmail.com</t>
  </si>
  <si>
    <t>nayla nikmatus sa'adah</t>
  </si>
  <si>
    <t>nabilsaputra@gmail.com</t>
  </si>
  <si>
    <t>M. Nabil Harsa Saputra</t>
  </si>
  <si>
    <t>viryaaufariski@gmail.com</t>
  </si>
  <si>
    <t>Virya aufa riski</t>
  </si>
  <si>
    <t>nabbbhsnaariaptrii@gmail.com</t>
  </si>
  <si>
    <t>Nabiila Husna Aria Putri</t>
  </si>
  <si>
    <t>chesillanovitasari@gmail.com</t>
  </si>
  <si>
    <t>Chesillia Ika Novita Sari</t>
  </si>
  <si>
    <t>8-5</t>
  </si>
  <si>
    <t>nurularifin@gmail.com</t>
  </si>
  <si>
    <t>M. Nurul Arifin</t>
  </si>
  <si>
    <t>muhammadevan130311@gmail.com</t>
  </si>
  <si>
    <t>muhammad evan p</t>
  </si>
  <si>
    <t>vanessacitra@gmail.com</t>
  </si>
  <si>
    <t>Vanessa Citra Agustin</t>
  </si>
  <si>
    <t>jordhisutanto@gmil.com</t>
  </si>
  <si>
    <t>jordhi sutanto</t>
  </si>
  <si>
    <t>nnraasyifaaarlia201@gmail.com</t>
  </si>
  <si>
    <t>Naura asyifa aurelia</t>
  </si>
  <si>
    <t>shelinananta@gmail.com</t>
  </si>
  <si>
    <t>Shelin Ananta</t>
  </si>
  <si>
    <t>divaapriliyana@gmail.com</t>
  </si>
  <si>
    <t>Diva Apriliyana</t>
  </si>
  <si>
    <t>akbarkusuma@gmail.com</t>
  </si>
  <si>
    <t xml:space="preserve">Achmad Akbar Jaka Kusuma </t>
  </si>
  <si>
    <t>aryamaulana3345@gmail.com</t>
  </si>
  <si>
    <t>Arya Maulana Ibrahim</t>
  </si>
  <si>
    <t>prdnrhmttss1927@gmail.com</t>
  </si>
  <si>
    <t>Pradana rahmat s</t>
  </si>
  <si>
    <t>octavianwirayudhap@gmail.com</t>
  </si>
  <si>
    <t>octavian wira yudha p.</t>
  </si>
  <si>
    <t>desandyanandasatryana@gmail.com</t>
  </si>
  <si>
    <t>Desandy Ananda Satrya</t>
  </si>
  <si>
    <t>ramadhaniriezkya@gmail.com</t>
  </si>
  <si>
    <t>Riezkya ramadhani</t>
  </si>
  <si>
    <t>rizaapriliasafitri@gmail.com</t>
  </si>
  <si>
    <t>Riza aprilia safitri</t>
  </si>
  <si>
    <t>fajarhanung@gmail.com</t>
  </si>
  <si>
    <t>Setiawan Fajar Hanung</t>
  </si>
  <si>
    <t>rayhanca812a@gmail.com</t>
  </si>
  <si>
    <t>Rayhan Irfansyah Januarizki</t>
  </si>
  <si>
    <t>jelitaftriamhndptriiii03@gmail.com</t>
  </si>
  <si>
    <t>Jelita fitria mahendra putri</t>
  </si>
  <si>
    <t>syaifullohabriansyah@gmail.com</t>
  </si>
  <si>
    <t>syaifulloh abriansyah</t>
  </si>
  <si>
    <t>richosetiawan@gmail.com</t>
  </si>
  <si>
    <t>Richo setiawan</t>
  </si>
  <si>
    <t>Nindyakusumawardhani5@gmail.com</t>
  </si>
  <si>
    <t>Nindya Kusumawardhani</t>
  </si>
  <si>
    <t>nabzahhhrtyah222@gmail.com</t>
  </si>
  <si>
    <t>Nabila zahra athariya</t>
  </si>
  <si>
    <t>gadizasyafina@gmail.com</t>
  </si>
  <si>
    <t>Gadiza Syafina Azzahrah</t>
  </si>
  <si>
    <t>nadyanurantika@gmail.com</t>
  </si>
  <si>
    <t>Nadya Nurantika Putri</t>
  </si>
  <si>
    <t>marvelmaralautherfransyah@gmail.com</t>
  </si>
  <si>
    <t>marvel maralaut herfransyah</t>
  </si>
  <si>
    <t>revyaldiansyaa@gmail.com</t>
  </si>
  <si>
    <t>Revy aldiansyah</t>
  </si>
  <si>
    <t>intannaora27@gmail.com</t>
  </si>
  <si>
    <t>Intan naora ghaesani</t>
  </si>
  <si>
    <t>indahayurahma@gmail.com</t>
  </si>
  <si>
    <t>indah ayu rahma</t>
  </si>
  <si>
    <t>dindaazzuroh@gmail.com</t>
  </si>
  <si>
    <t>Dinda azzuroh Rahmadhani</t>
  </si>
  <si>
    <t>syafirasalsabila@gmail.com</t>
  </si>
  <si>
    <t>Syafira Aulia Salsabilla</t>
  </si>
  <si>
    <t>mmuhaiminiskandar@gmail.com</t>
  </si>
  <si>
    <t>m.muhaimin iskandar</t>
  </si>
  <si>
    <t>fahmy@gmail.com</t>
  </si>
  <si>
    <t>M. Fahmy</t>
  </si>
  <si>
    <t>zeheeyaherraujahsafitri@gmail.com</t>
  </si>
  <si>
    <t>zeheeyah er raujah safitri</t>
  </si>
  <si>
    <t>auraputri@gmail.com</t>
  </si>
  <si>
    <t>Aura Novita Putri Islania</t>
  </si>
  <si>
    <t>alisaaynunnissak@gmail.com</t>
  </si>
  <si>
    <t>alisa aynun nissak</t>
  </si>
  <si>
    <t>rayhanirfansyah@gmail.com</t>
  </si>
  <si>
    <t>cantikaputriwulandari@gmail.com</t>
  </si>
  <si>
    <t>cantika putri wulandari</t>
  </si>
  <si>
    <t>bessenurqhaida@gmail.com</t>
  </si>
  <si>
    <t>besse nur qhaida</t>
  </si>
  <si>
    <t>afrindafreztypermataputri@gmail.com</t>
  </si>
  <si>
    <t>afrinda frezty permata putri</t>
  </si>
  <si>
    <t>abas@gmail.com</t>
  </si>
  <si>
    <t>Abas</t>
  </si>
  <si>
    <t>muhammadrizkisetyawan@gmail.com</t>
  </si>
  <si>
    <t>muhammad rizki setyawan</t>
  </si>
  <si>
    <t>wahyusaputra@gmail.com</t>
  </si>
  <si>
    <t>kode Soal 1</t>
  </si>
  <si>
    <t>Kode Soal 2</t>
  </si>
  <si>
    <t>Kode Soal 3</t>
  </si>
  <si>
    <t>Kode Soal 4</t>
  </si>
  <si>
    <t>Kode Soal 5</t>
  </si>
  <si>
    <t>Kode Soal 6</t>
  </si>
  <si>
    <t>Kode Soal 7</t>
  </si>
  <si>
    <t>Kode Soal 8</t>
  </si>
  <si>
    <t>Kode Soal 9</t>
  </si>
  <si>
    <t>Kode Soal 10</t>
  </si>
  <si>
    <t>Kode Soal 11</t>
  </si>
  <si>
    <t>Kode Soal 12</t>
  </si>
  <si>
    <t>Kode Soal 13</t>
  </si>
  <si>
    <t>Kode Soal 14</t>
  </si>
  <si>
    <t>Kode Soal 15</t>
  </si>
  <si>
    <t>Kode Soal 16</t>
  </si>
  <si>
    <t>Kode Soal 17</t>
  </si>
  <si>
    <t>Kode Soal 18</t>
  </si>
  <si>
    <t>Kode Soal 19</t>
  </si>
  <si>
    <t>Kode soal 20</t>
  </si>
  <si>
    <t xml:space="preserve">Pernyataan </t>
  </si>
  <si>
    <t>Kode</t>
  </si>
  <si>
    <t>m evan pratama</t>
  </si>
  <si>
    <t>YA</t>
  </si>
  <si>
    <t>ilham azhar syaputra</t>
  </si>
  <si>
    <t>wirayudha161010@gmail.com</t>
  </si>
  <si>
    <t>Octavian Wira Yudha P.</t>
  </si>
  <si>
    <t>jelitafitrilia22@gmail.com</t>
  </si>
  <si>
    <t>jelita fitrilia mahendra putri</t>
  </si>
  <si>
    <t>nauraasifa2039@gmail.com</t>
  </si>
  <si>
    <t xml:space="preserve">Naura Asyifa Aurelia </t>
  </si>
  <si>
    <t>indahayurahma2@gmail.com</t>
  </si>
  <si>
    <t>safiraauliasalsabila656@gmail.com</t>
  </si>
  <si>
    <t>Syafira aulia salsa bila</t>
  </si>
  <si>
    <t xml:space="preserve">Rayhan Irfansyah Januarizki </t>
  </si>
  <si>
    <t>TIDAK</t>
  </si>
  <si>
    <t>vanessacitra493@gmail.com</t>
  </si>
  <si>
    <t xml:space="preserve">Vanessa citra agustin </t>
  </si>
  <si>
    <t>pradacot@gmail.com</t>
  </si>
  <si>
    <t>Pradana Rahmat s</t>
  </si>
  <si>
    <t xml:space="preserve">M ROIHAN AL FAWAIED </t>
  </si>
  <si>
    <t>mftachulhanik79@gmail.com</t>
  </si>
  <si>
    <t>M AL FINZA AUFA</t>
  </si>
  <si>
    <t>nindyakusumawardhani5@gmail.com</t>
  </si>
  <si>
    <t>NINDYA KUSUMAWARDHANI</t>
  </si>
  <si>
    <t>riezkya ramadhani</t>
  </si>
  <si>
    <t xml:space="preserve">Nadya nurantika putri </t>
  </si>
  <si>
    <t>revan354juli@gmail.com</t>
  </si>
  <si>
    <t>BALIGHANI REVAN SYAPUTRA</t>
  </si>
  <si>
    <t>Jordhi sutanto</t>
  </si>
  <si>
    <t>putrikeshia01@gmail.com</t>
  </si>
  <si>
    <t>Keshia</t>
  </si>
  <si>
    <t>M.fahmy</t>
  </si>
  <si>
    <t>adeliadevi.www.com@gmail.com</t>
  </si>
  <si>
    <t>ADELIA DEVI NOVIANTI</t>
  </si>
  <si>
    <t>INTAN NAORA GHAESANI</t>
  </si>
  <si>
    <t>Marvel maralaut herfransyah</t>
  </si>
  <si>
    <t>Ibrahim haidar jody</t>
  </si>
  <si>
    <t>agungwidi333@gmail.com</t>
  </si>
  <si>
    <t>MOHAMMAD AGUNG WIDIYANTO</t>
  </si>
  <si>
    <t>vikaachsanulkhuluq@gmail.com</t>
  </si>
  <si>
    <t>vika achsanul khuluq</t>
  </si>
  <si>
    <t>caksudet71@gmail.com</t>
  </si>
  <si>
    <t xml:space="preserve">Naysila Halimatus Sa'diyah </t>
  </si>
  <si>
    <t>revalisa1804@gmail.com</t>
  </si>
  <si>
    <t xml:space="preserve">REVALISA AYUDIA WIJAYA </t>
  </si>
  <si>
    <t>agathanurhamida272@gmail.com</t>
  </si>
  <si>
    <t>Agatha nur hamida</t>
  </si>
  <si>
    <t>aryaarkat7@gmail.com</t>
  </si>
  <si>
    <t>Achamd Akbar jaka kusuma</t>
  </si>
  <si>
    <t>sebesar78@gmail.com</t>
  </si>
  <si>
    <t xml:space="preserve">M.nabil Harsa saputra </t>
  </si>
  <si>
    <t>bagusrizki2346@gmail.com</t>
  </si>
  <si>
    <t>Muhammadrizkisetyawan</t>
  </si>
  <si>
    <t>virya Aufa riski</t>
  </si>
  <si>
    <t>DEVYNTA INDI PERPITAHATI</t>
  </si>
  <si>
    <t>aleyaaleyana2@gmail.com</t>
  </si>
  <si>
    <t>ajenggarnies494@gmail.com</t>
  </si>
  <si>
    <t xml:space="preserve">Wilujeng Garnies Dwi Pawitra </t>
  </si>
  <si>
    <t>jashujan004@gmail.com</t>
  </si>
  <si>
    <t>Anugra akbar gemilang</t>
  </si>
  <si>
    <t>wahssptra92@gmail.com</t>
  </si>
  <si>
    <t>Wahyu Saputra</t>
  </si>
  <si>
    <t>Jacinda alodia anabela</t>
  </si>
  <si>
    <t>Desandy Ananda Satryana</t>
  </si>
  <si>
    <t>eliyakarput004@gmail.com</t>
  </si>
  <si>
    <t>Eiliya kirana putri</t>
  </si>
  <si>
    <t>syifaurqobibi@gmail.com</t>
  </si>
  <si>
    <t>hanungfajar@gmail.com</t>
  </si>
  <si>
    <t>Setiawan fajar Hanung</t>
  </si>
  <si>
    <t>bahrdinnnmuhfaiz21@gmail.com</t>
  </si>
  <si>
    <t>Bahaudin muhammad faiz</t>
  </si>
  <si>
    <t>achmadqolbi@gmail.com</t>
  </si>
  <si>
    <t>Achmad Akhlissul Qolbi</t>
  </si>
  <si>
    <t>Naynay0101@gmail.com</t>
  </si>
  <si>
    <t>Nayla Nikmatus Sa'adah</t>
  </si>
  <si>
    <t>syafinaazzahrah@gmail.com</t>
  </si>
  <si>
    <t>nabilahsnariaptri@gmail.com</t>
  </si>
  <si>
    <t>Nabila hasna aria putri</t>
  </si>
  <si>
    <t>Chesillianovitasari@gmail.com</t>
  </si>
  <si>
    <t>Chesillia Ika Novita sari</t>
  </si>
  <si>
    <t>Dinda Azzuroh Rahmadhani</t>
  </si>
  <si>
    <t>jordhisutanto24@gmail.com</t>
  </si>
  <si>
    <t>Shelianantaa23@gmail.com</t>
  </si>
  <si>
    <t>jelitafitriamahendraputri19@gmail.com</t>
  </si>
  <si>
    <t>Jelita fitri mahendra putri</t>
  </si>
  <si>
    <t>auranovita@gmail.com</t>
  </si>
  <si>
    <t>Aura Novita Putri Isliana</t>
  </si>
  <si>
    <t>octaviawirayidhap@gmail.com</t>
  </si>
  <si>
    <t>Octavia wira yudha p.</t>
  </si>
  <si>
    <t>Email address</t>
  </si>
  <si>
    <t xml:space="preserve">Nama </t>
  </si>
  <si>
    <t>kode soal 1</t>
  </si>
  <si>
    <t>kode soal 2</t>
  </si>
  <si>
    <t>kode soal 3</t>
  </si>
  <si>
    <t>kode soal 4</t>
  </si>
  <si>
    <t>kode soal 5</t>
  </si>
  <si>
    <t>kode soal 6</t>
  </si>
  <si>
    <t>kode soal 7</t>
  </si>
  <si>
    <t>kode soal 8</t>
  </si>
  <si>
    <t>kode soal 9</t>
  </si>
  <si>
    <t>kode soal 10</t>
  </si>
  <si>
    <t>kode soal 11</t>
  </si>
  <si>
    <t>kode soal 12</t>
  </si>
  <si>
    <t xml:space="preserve">
Seseorang perlu memiliki kemampuan untuk menyesuaikan diri dengan norma atau standar yang ada di lingkungan sosialnya?</t>
  </si>
  <si>
    <t>kode soal 13</t>
  </si>
  <si>
    <t>kode soal 14</t>
  </si>
  <si>
    <t>kode soal 15</t>
  </si>
  <si>
    <t>kode soal 16</t>
  </si>
  <si>
    <t>kode soal 17</t>
  </si>
  <si>
    <t>kode soal 18</t>
  </si>
  <si>
    <t xml:space="preserve">
Adanya keterampilan yang baik dalam berinteraksi untuk beradaptasi dengan penyesuaian diri (perilaku adaptif)?</t>
  </si>
  <si>
    <t>kode soal 19</t>
  </si>
  <si>
    <t>kode soal 20</t>
  </si>
  <si>
    <t>JUMALH YA</t>
  </si>
  <si>
    <t>JUMLAH TIDAK</t>
  </si>
  <si>
    <t>TOTAL</t>
  </si>
  <si>
    <t>Paired Samples T-Test</t>
  </si>
  <si>
    <t>Measure 1</t>
  </si>
  <si>
    <t>Measure 2</t>
  </si>
  <si>
    <t>t</t>
  </si>
  <si>
    <t>df</t>
  </si>
  <si>
    <t>p</t>
  </si>
  <si>
    <t>PRE TEST</t>
  </si>
  <si>
    <t>-</t>
  </si>
  <si>
    <t>POST TEST</t>
  </si>
  <si>
    <t>&lt; .001</t>
  </si>
  <si>
    <r>
      <t>Note.</t>
    </r>
    <r>
      <rPr>
        <sz val="10"/>
        <color rgb="FF000000"/>
        <rFont val="Arial"/>
        <scheme val="minor"/>
      </rPr>
      <t xml:space="preserve">  Student's t-test.</t>
    </r>
  </si>
  <si>
    <t>Assumption Checks</t>
  </si>
  <si>
    <t>Test of Normality (Shapiro-Wilk)</t>
  </si>
  <si>
    <t>W</t>
  </si>
  <si>
    <r>
      <t>Note.</t>
    </r>
    <r>
      <rPr>
        <sz val="10"/>
        <color rgb="FF000000"/>
        <rFont val="Arial"/>
        <scheme val="minor"/>
      </rPr>
      <t xml:space="preserve">  Significant results suggest a deviation from normality.</t>
    </r>
  </si>
  <si>
    <t>Descriptives</t>
  </si>
  <si>
    <t>N</t>
  </si>
  <si>
    <t>Mean</t>
  </si>
  <si>
    <t>SD</t>
  </si>
  <si>
    <t>SE</t>
  </si>
  <si>
    <t>Coefficient of variation</t>
  </si>
  <si>
    <t>dilihat dari sig 2-tailed)</t>
  </si>
  <si>
    <t>jika &lt;0.05 maka  ada perbedaan yang signifikan</t>
  </si>
  <si>
    <t>jika &gt;0.05 maka tidak ada perbedaan yang signifikan</t>
  </si>
  <si>
    <t xml:space="preserve"> jika &lt;0.05 maka ada signifikan perubahan</t>
  </si>
  <si>
    <t>jika &gt;0.05 maka tidak ada signifikan</t>
  </si>
  <si>
    <t xml:space="preserve"> dapat dilihat dari meanya terdapat perbedaan yg signifikan antara pre test dan post tes</t>
  </si>
  <si>
    <t>dapat disimpulkan dari data yang pre tes dan pos test didapatkan hasil bahwa terdapat 8 orang yang mengalami penurunan dari 60 responden dengan mean rank sebanyak 11.00 dan sum of rank sebanyakan 88.00. dari hasil positive rank terdapat 50 responden yang mengalami kenaikan setelah dilakukannya pos tes dengan mean rank 32.46 dan sum of ranks sebanyak 1623.00. terdapat 2 responden dengan nilai yang sama, dengan total responden utuh berjumlah 60 responden</t>
  </si>
  <si>
    <t>dapat di simpulkan bahwa pre tes dan pos tes tedapat signifikan pemahaman tentang resiliensi dan perilaku adaptif dengan Asymp.Sig (2-tailed) 0.000 &lt;0.05</t>
  </si>
  <si>
    <t>z</t>
  </si>
  <si>
    <t>Pre tes</t>
  </si>
  <si>
    <t>Pos test</t>
  </si>
  <si>
    <r>
      <t>Note.</t>
    </r>
    <r>
      <rPr>
        <sz val="10"/>
        <color rgb="FF000000"/>
        <rFont val="Arial"/>
        <scheme val="minor"/>
      </rPr>
      <t xml:space="preserve">  Wilcoxon signed-rank test.</t>
    </r>
  </si>
  <si>
    <t>didapatkan hasil bahwa value P &lt; 0.001 yang artinya uji hipotesis dapat diterima karena &lt;0.05</t>
  </si>
  <si>
    <t xml:space="preserve"> uji normalitas menggunakan shapiro wilk ditolak dengan artian value p dengan hasil &lt;0.001 tidak normal karena &lt;0.05 untuk dinyatakan normal</t>
  </si>
  <si>
    <t>adanya perubahan yang signifikan dapat dilihat dari Mean pada pre test sebesar 9.25 namun setelah diberikan perlakuan atau pada pos tes Mean sebesar 18.333 yang artinya adanya perubahan signifikan antara sebelum diberikan perlakuan dan sesudah diberikan perlakuan</t>
  </si>
  <si>
    <t>Frequentist Scale Reliability Statistics</t>
  </si>
  <si>
    <t>Estimate</t>
  </si>
  <si>
    <t>Cronbach's α</t>
  </si>
  <si>
    <t>Point estimate</t>
  </si>
  <si>
    <t>95% CI lower bound</t>
  </si>
  <si>
    <t>95% CI upper bound</t>
  </si>
  <si>
    <r>
      <t>Note.</t>
    </r>
    <r>
      <rPr>
        <sz val="10"/>
        <color rgb="FF000000"/>
        <rFont val="Arial"/>
        <scheme val="minor"/>
      </rPr>
      <t xml:space="preserve">   Of the observations, pairwise complete cases were used.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</si>
</sst>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164" formatCode="m/d/yyyy\ h:mm:ss"/>
    <numFmt numFmtId="165" formatCode="###0.00"/>
    <numFmt numFmtId="166" formatCode="###0"/>
    <numFmt numFmtId="167" formatCode="###0.000"/>
    <numFmt numFmtId="168" formatCode="###0.0000"/>
  </numFmts>
  <fonts count="11" x14ac:knownFonts="1">
    <font>
      <sz val="10"/>
      <color rgb="FF000000"/>
      <name val="Arial"/>
      <scheme val="minor"/>
    </font>
    <font>
      <sz val="10"/>
      <color theme="1"/>
      <name val="Arial"/>
      <scheme val="minor"/>
    </font>
    <font>
      <sz val="8"/>
      <name val="Arial"/>
      <scheme val="minor"/>
    </font>
    <font>
      <b/>
      <sz val="16"/>
      <color rgb="FF000000"/>
      <name val="Arial"/>
      <family val="2"/>
      <scheme val="minor"/>
    </font>
    <font>
      <b/>
      <sz val="10"/>
      <color rgb="FF000000"/>
      <name val="Arial"/>
      <scheme val="minor"/>
    </font>
    <font>
      <i/>
      <sz val="10"/>
      <color rgb="FF000000"/>
      <name val="Arial"/>
      <scheme val="minor"/>
    </font>
    <font>
      <b/>
      <sz val="13.5"/>
      <color rgb="FF000000"/>
      <name val="Arial"/>
      <scheme val="minor"/>
    </font>
    <font>
      <sz val="10"/>
      <name val="Arial"/>
    </font>
    <font>
      <b/>
      <sz val="11"/>
      <color indexed="60"/>
      <name val="Arial Bold"/>
    </font>
    <font>
      <sz val="9"/>
      <color indexed="62"/>
      <name val="Arial"/>
    </font>
    <font>
      <sz val="9"/>
      <color indexed="60"/>
      <name val="Arial"/>
    </font>
  </fonts>
  <fills count="4">
    <fill>
      <patternFill patternType="none"/>
    </fill>
    <fill>
      <patternFill patternType="gray125"/>
    </fill>
    <fill>
      <patternFill patternType="solid">
        <fgColor rgb="FFFFFF00"/>
        <bgColor indexed="64"/>
      </patternFill>
    </fill>
    <fill>
      <patternFill patternType="solid">
        <fgColor indexed="31"/>
        <bgColor indexed="64"/>
      </patternFill>
    </fill>
  </fills>
  <borders count="41">
    <border>
      <left/>
      <right/>
      <top/>
      <bottom/>
      <diagonal/>
    </border>
    <border>
      <left style="thin">
        <color rgb="FF442F65"/>
      </left>
      <right style="thin">
        <color rgb="FF5B3F86"/>
      </right>
      <top style="thin">
        <color rgb="FF442F65"/>
      </top>
      <bottom style="thin">
        <color rgb="FF442F65"/>
      </bottom>
      <diagonal/>
    </border>
    <border>
      <left style="thin">
        <color rgb="FF5B3F86"/>
      </left>
      <right style="thin">
        <color rgb="FF5B3F86"/>
      </right>
      <top style="thin">
        <color rgb="FF442F65"/>
      </top>
      <bottom style="thin">
        <color rgb="FF442F65"/>
      </bottom>
      <diagonal/>
    </border>
    <border>
      <left style="thin">
        <color rgb="FF5B3F86"/>
      </left>
      <right style="thin">
        <color rgb="FF442F65"/>
      </right>
      <top style="thin">
        <color rgb="FF442F65"/>
      </top>
      <bottom style="thin">
        <color rgb="FF442F65"/>
      </bottom>
      <diagonal/>
    </border>
    <border>
      <left style="thin">
        <color rgb="FF442F65"/>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442F65"/>
      </right>
      <top style="thin">
        <color rgb="FFFFFFFF"/>
      </top>
      <bottom style="thin">
        <color rgb="FFFFFFFF"/>
      </bottom>
      <diagonal/>
    </border>
    <border>
      <left style="thin">
        <color rgb="FF442F65"/>
      </left>
      <right style="thin">
        <color rgb="FFF8F9FA"/>
      </right>
      <top style="thin">
        <color rgb="FFF8F9FA"/>
      </top>
      <bottom style="thin">
        <color rgb="FFF8F9FA"/>
      </bottom>
      <diagonal/>
    </border>
    <border>
      <left style="thin">
        <color rgb="FFF8F9FA"/>
      </left>
      <right style="thin">
        <color rgb="FFF8F9FA"/>
      </right>
      <top style="thin">
        <color rgb="FFF8F9FA"/>
      </top>
      <bottom style="thin">
        <color rgb="FFF8F9FA"/>
      </bottom>
      <diagonal/>
    </border>
    <border>
      <left style="thin">
        <color rgb="FFF8F9FA"/>
      </left>
      <right style="thin">
        <color rgb="FF442F65"/>
      </right>
      <top style="thin">
        <color rgb="FFF8F9FA"/>
      </top>
      <bottom style="thin">
        <color rgb="FFF8F9FA"/>
      </bottom>
      <diagonal/>
    </border>
    <border>
      <left style="thin">
        <color rgb="FF442F65"/>
      </left>
      <right style="thin">
        <color rgb="FFF8F9FA"/>
      </right>
      <top style="thin">
        <color rgb="FFF8F9FA"/>
      </top>
      <bottom style="thin">
        <color rgb="FF442F65"/>
      </bottom>
      <diagonal/>
    </border>
    <border>
      <left style="thin">
        <color rgb="FFF8F9FA"/>
      </left>
      <right style="thin">
        <color rgb="FFF8F9FA"/>
      </right>
      <top style="thin">
        <color rgb="FFF8F9FA"/>
      </top>
      <bottom style="thin">
        <color rgb="FF442F65"/>
      </bottom>
      <diagonal/>
    </border>
    <border>
      <left style="thin">
        <color rgb="FFF8F9FA"/>
      </left>
      <right style="thin">
        <color rgb="FF442F65"/>
      </right>
      <top style="thin">
        <color rgb="FFF8F9FA"/>
      </top>
      <bottom style="thin">
        <color rgb="FF442F65"/>
      </bottom>
      <diagonal/>
    </border>
    <border>
      <left style="thin">
        <color rgb="FF5B3F86"/>
      </left>
      <right/>
      <top style="thin">
        <color rgb="FF442F65"/>
      </top>
      <bottom style="thin">
        <color rgb="FF442F65"/>
      </bottom>
      <diagonal/>
    </border>
    <border>
      <left style="thin">
        <color rgb="FFFFFFFF"/>
      </left>
      <right/>
      <top style="thin">
        <color rgb="FFFFFFFF"/>
      </top>
      <bottom style="thin">
        <color rgb="FFFFFFFF"/>
      </bottom>
      <diagonal/>
    </border>
    <border>
      <left style="thin">
        <color rgb="FFF8F9FA"/>
      </left>
      <right/>
      <top style="thin">
        <color rgb="FFF8F9FA"/>
      </top>
      <bottom style="thin">
        <color rgb="FFF8F9FA"/>
      </bottom>
      <diagonal/>
    </border>
    <border>
      <left style="thin">
        <color rgb="FFF8F9FA"/>
      </left>
      <right/>
      <top style="thin">
        <color rgb="FFF8F9FA"/>
      </top>
      <bottom style="thin">
        <color rgb="FF442F6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n">
        <color indexed="61"/>
      </bottom>
      <diagonal/>
    </border>
    <border>
      <left/>
      <right style="thin">
        <color indexed="63"/>
      </right>
      <top/>
      <bottom style="thin">
        <color indexed="61"/>
      </bottom>
      <diagonal/>
    </border>
    <border>
      <left style="thin">
        <color indexed="63"/>
      </left>
      <right style="thin">
        <color indexed="63"/>
      </right>
      <top/>
      <bottom style="thin">
        <color indexed="61"/>
      </bottom>
      <diagonal/>
    </border>
    <border>
      <left style="thin">
        <color indexed="63"/>
      </left>
      <right/>
      <top/>
      <bottom style="thin">
        <color indexed="61"/>
      </bottom>
      <diagonal/>
    </border>
    <border>
      <left/>
      <right/>
      <top style="thin">
        <color indexed="61"/>
      </top>
      <bottom style="thin">
        <color indexed="22"/>
      </bottom>
      <diagonal/>
    </border>
    <border>
      <left/>
      <right style="thin">
        <color indexed="63"/>
      </right>
      <top style="thin">
        <color indexed="61"/>
      </top>
      <bottom style="thin">
        <color indexed="22"/>
      </bottom>
      <diagonal/>
    </border>
    <border>
      <left style="thin">
        <color indexed="63"/>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top style="thin">
        <color indexed="22"/>
      </top>
      <bottom style="thin">
        <color indexed="61"/>
      </bottom>
      <diagonal/>
    </border>
    <border>
      <left/>
      <right style="thin">
        <color indexed="63"/>
      </right>
      <top style="thin">
        <color indexed="22"/>
      </top>
      <bottom style="thin">
        <color indexed="61"/>
      </bottom>
      <diagonal/>
    </border>
    <border>
      <left style="thin">
        <color indexed="63"/>
      </left>
      <right style="thin">
        <color indexed="63"/>
      </right>
      <top style="thin">
        <color indexed="22"/>
      </top>
      <bottom style="thin">
        <color indexed="61"/>
      </bottom>
      <diagonal/>
    </border>
    <border>
      <left style="thin">
        <color indexed="63"/>
      </left>
      <right/>
      <top style="thin">
        <color indexed="22"/>
      </top>
      <bottom style="thin">
        <color indexed="61"/>
      </bottom>
      <diagonal/>
    </border>
    <border>
      <left/>
      <right/>
      <top style="thin">
        <color indexed="61"/>
      </top>
      <bottom style="thin">
        <color indexed="61"/>
      </bottom>
      <diagonal/>
    </border>
    <border>
      <left/>
      <right style="thin">
        <color indexed="63"/>
      </right>
      <top style="thin">
        <color indexed="61"/>
      </top>
      <bottom style="thin">
        <color indexed="61"/>
      </bottom>
      <diagonal/>
    </border>
    <border>
      <left style="thin">
        <color indexed="63"/>
      </left>
      <right style="thin">
        <color indexed="63"/>
      </right>
      <top style="thin">
        <color indexed="61"/>
      </top>
      <bottom style="thin">
        <color indexed="61"/>
      </bottom>
      <diagonal/>
    </border>
    <border>
      <left style="thin">
        <color indexed="63"/>
      </left>
      <right/>
      <top style="thin">
        <color indexed="61"/>
      </top>
      <bottom style="thin">
        <color indexed="61"/>
      </bottom>
      <diagonal/>
    </border>
    <border>
      <left/>
      <right style="thin">
        <color indexed="63"/>
      </right>
      <top/>
      <bottom/>
      <diagonal/>
    </border>
    <border>
      <left style="thin">
        <color indexed="63"/>
      </left>
      <right style="thin">
        <color indexed="63"/>
      </right>
      <top/>
      <bottom/>
      <diagonal/>
    </border>
    <border>
      <left style="thin">
        <color indexed="63"/>
      </left>
      <right/>
      <top/>
      <bottom/>
      <diagonal/>
    </border>
  </borders>
  <cellStyleXfs count="2">
    <xf numFmtId="0" fontId="0" fillId="0" borderId="0"/>
    <xf numFmtId="0" fontId="7" fillId="0" borderId="0"/>
  </cellStyleXfs>
  <cellXfs count="83">
    <xf numFmtId="0" fontId="0" fillId="0" borderId="0" xfId="0"/>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164" fontId="1" fillId="0" borderId="4" xfId="0" applyNumberFormat="1" applyFont="1" applyBorder="1" applyAlignment="1">
      <alignment vertical="center"/>
    </xf>
    <xf numFmtId="0" fontId="1" fillId="0" borderId="5" xfId="0" applyFont="1" applyBorder="1" applyAlignment="1">
      <alignment vertical="center"/>
    </xf>
    <xf numFmtId="0" fontId="1" fillId="0" borderId="5" xfId="0" quotePrefix="1" applyFont="1" applyBorder="1" applyAlignment="1">
      <alignment vertical="center"/>
    </xf>
    <xf numFmtId="164" fontId="1" fillId="0" borderId="7" xfId="0" applyNumberFormat="1" applyFont="1" applyBorder="1" applyAlignment="1">
      <alignment vertical="center"/>
    </xf>
    <xf numFmtId="0" fontId="1" fillId="0" borderId="8" xfId="0" applyFont="1" applyBorder="1" applyAlignment="1">
      <alignment vertical="center"/>
    </xf>
    <xf numFmtId="0" fontId="1" fillId="0" borderId="8" xfId="0" quotePrefix="1" applyFont="1" applyBorder="1" applyAlignment="1">
      <alignment vertical="center"/>
    </xf>
    <xf numFmtId="164" fontId="1" fillId="0" borderId="10" xfId="0" applyNumberFormat="1" applyFont="1" applyBorder="1" applyAlignment="1">
      <alignment vertical="center"/>
    </xf>
    <xf numFmtId="0" fontId="1" fillId="0" borderId="11" xfId="0" applyFont="1" applyBorder="1" applyAlignment="1">
      <alignment vertical="center"/>
    </xf>
    <xf numFmtId="0" fontId="1" fillId="0" borderId="13" xfId="0" applyFont="1" applyBorder="1" applyAlignment="1">
      <alignment horizontal="left" vertical="center"/>
    </xf>
    <xf numFmtId="0" fontId="1" fillId="0" borderId="0" xfId="0" applyFont="1" applyAlignment="1">
      <alignment horizontal="left" vertical="center"/>
    </xf>
    <xf numFmtId="0" fontId="0" fillId="0" borderId="17" xfId="0" applyBorder="1"/>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10" fontId="0" fillId="0" borderId="0" xfId="0" applyNumberFormat="1"/>
    <xf numFmtId="0" fontId="1" fillId="0" borderId="17" xfId="0" applyFont="1" applyBorder="1" applyAlignment="1">
      <alignment horizontal="center" vertical="center" wrapText="1"/>
    </xf>
    <xf numFmtId="0" fontId="1" fillId="0" borderId="17" xfId="0" quotePrefix="1" applyFont="1" applyBorder="1" applyAlignment="1">
      <alignment horizontal="center" vertical="center" wrapText="1"/>
    </xf>
    <xf numFmtId="1" fontId="1" fillId="0" borderId="17" xfId="0" applyNumberFormat="1" applyFont="1" applyBorder="1" applyAlignment="1">
      <alignment horizontal="center" vertical="center" wrapText="1"/>
    </xf>
    <xf numFmtId="0" fontId="1" fillId="0" borderId="17" xfId="0" applyFont="1" applyBorder="1" applyAlignment="1">
      <alignment horizontal="left" vertical="center" wrapText="1"/>
    </xf>
    <xf numFmtId="1" fontId="1" fillId="0" borderId="17" xfId="0" applyNumberFormat="1" applyFont="1" applyBorder="1" applyAlignment="1">
      <alignment horizontal="left" vertical="center" wrapText="1"/>
    </xf>
    <xf numFmtId="0" fontId="0" fillId="0" borderId="17" xfId="0" applyBorder="1" applyAlignment="1">
      <alignment wrapText="1"/>
    </xf>
    <xf numFmtId="0" fontId="0" fillId="0" borderId="17" xfId="0" applyBorder="1" applyAlignment="1">
      <alignment horizontal="center" wrapText="1"/>
    </xf>
    <xf numFmtId="0" fontId="3" fillId="0" borderId="17" xfId="0" applyFont="1" applyBorder="1" applyAlignment="1">
      <alignment wrapText="1"/>
    </xf>
    <xf numFmtId="10" fontId="3" fillId="0" borderId="17" xfId="0" applyNumberFormat="1" applyFont="1" applyBorder="1" applyAlignment="1">
      <alignment wrapText="1"/>
    </xf>
    <xf numFmtId="1" fontId="0" fillId="0" borderId="17" xfId="0" applyNumberFormat="1" applyBorder="1" applyAlignment="1">
      <alignment wrapText="1"/>
    </xf>
    <xf numFmtId="0" fontId="0" fillId="0" borderId="0" xfId="0" applyAlignment="1">
      <alignment horizontal="center"/>
    </xf>
    <xf numFmtId="0" fontId="1" fillId="2" borderId="17" xfId="0" applyFont="1" applyFill="1" applyBorder="1" applyAlignment="1">
      <alignment horizontal="center" vertical="center" wrapText="1"/>
    </xf>
    <xf numFmtId="0" fontId="0" fillId="2" borderId="0" xfId="0" applyFill="1" applyAlignment="1">
      <alignment horizontal="center"/>
    </xf>
    <xf numFmtId="0" fontId="0" fillId="0" borderId="17" xfId="0" applyBorder="1" applyAlignment="1">
      <alignment horizontal="left" wrapText="1"/>
    </xf>
    <xf numFmtId="0" fontId="0" fillId="2" borderId="17" xfId="0" applyFill="1" applyBorder="1" applyAlignment="1">
      <alignment horizontal="center"/>
    </xf>
    <xf numFmtId="0" fontId="0" fillId="0" borderId="17" xfId="0" applyBorder="1" applyAlignment="1">
      <alignment horizontal="center"/>
    </xf>
    <xf numFmtId="0" fontId="0" fillId="0" borderId="18" xfId="0" applyBorder="1" applyAlignment="1">
      <alignment horizontal="left" wrapText="1"/>
    </xf>
    <xf numFmtId="0" fontId="1" fillId="0" borderId="17" xfId="0" applyFont="1" applyBorder="1" applyAlignment="1">
      <alignment vertical="center"/>
    </xf>
    <xf numFmtId="0" fontId="1" fillId="0" borderId="17" xfId="0" applyFont="1" applyBorder="1" applyAlignment="1">
      <alignment horizontal="center" vertical="center"/>
    </xf>
    <xf numFmtId="0" fontId="1" fillId="2" borderId="17" xfId="0" applyFont="1" applyFill="1" applyBorder="1" applyAlignment="1">
      <alignment horizontal="left" vertical="center"/>
    </xf>
    <xf numFmtId="0" fontId="0" fillId="0" borderId="0" xfId="0" applyAlignment="1">
      <alignment horizontal="left" vertical="center" wrapText="1"/>
    </xf>
    <xf numFmtId="0" fontId="0" fillId="0" borderId="0" xfId="0" applyAlignment="1">
      <alignment horizontal="right" vertical="center" wrapText="1"/>
    </xf>
    <xf numFmtId="0" fontId="6" fillId="0" borderId="0" xfId="0" applyFont="1" applyAlignment="1">
      <alignment vertical="center"/>
    </xf>
    <xf numFmtId="0" fontId="7" fillId="0" borderId="0" xfId="1"/>
    <xf numFmtId="0" fontId="9" fillId="0" borderId="22" xfId="1" applyFont="1" applyBorder="1" applyAlignment="1">
      <alignment horizontal="left" wrapText="1"/>
    </xf>
    <xf numFmtId="0" fontId="9" fillId="0" borderId="23" xfId="1" applyFont="1" applyBorder="1" applyAlignment="1">
      <alignment horizontal="center" wrapText="1"/>
    </xf>
    <xf numFmtId="0" fontId="9" fillId="0" borderId="24" xfId="1" applyFont="1" applyBorder="1" applyAlignment="1">
      <alignment horizontal="center" wrapText="1"/>
    </xf>
    <xf numFmtId="0" fontId="9" fillId="0" borderId="25" xfId="1" applyFont="1" applyBorder="1" applyAlignment="1">
      <alignment horizontal="center" wrapText="1"/>
    </xf>
    <xf numFmtId="0" fontId="9" fillId="3" borderId="26" xfId="1" applyFont="1" applyFill="1" applyBorder="1" applyAlignment="1">
      <alignment horizontal="left" vertical="top" wrapText="1"/>
    </xf>
    <xf numFmtId="165" fontId="10" fillId="0" borderId="27" xfId="1" applyNumberFormat="1" applyFont="1" applyBorder="1" applyAlignment="1">
      <alignment horizontal="right" vertical="top"/>
    </xf>
    <xf numFmtId="166" fontId="10" fillId="0" borderId="28" xfId="1" applyNumberFormat="1" applyFont="1" applyBorder="1" applyAlignment="1">
      <alignment horizontal="right" vertical="top"/>
    </xf>
    <xf numFmtId="167" fontId="10" fillId="0" borderId="28" xfId="1" applyNumberFormat="1" applyFont="1" applyBorder="1" applyAlignment="1">
      <alignment horizontal="right" vertical="top"/>
    </xf>
    <xf numFmtId="167" fontId="10" fillId="0" borderId="29" xfId="1" applyNumberFormat="1" applyFont="1" applyBorder="1" applyAlignment="1">
      <alignment horizontal="right" vertical="top"/>
    </xf>
    <xf numFmtId="0" fontId="9" fillId="3" borderId="30" xfId="1" applyFont="1" applyFill="1" applyBorder="1" applyAlignment="1">
      <alignment horizontal="left" vertical="top" wrapText="1"/>
    </xf>
    <xf numFmtId="167" fontId="10" fillId="0" borderId="31" xfId="1" applyNumberFormat="1" applyFont="1" applyBorder="1" applyAlignment="1">
      <alignment horizontal="right" vertical="top"/>
    </xf>
    <xf numFmtId="166" fontId="10" fillId="0" borderId="32" xfId="1" applyNumberFormat="1" applyFont="1" applyBorder="1" applyAlignment="1">
      <alignment horizontal="right" vertical="top"/>
    </xf>
    <xf numFmtId="168" fontId="10" fillId="0" borderId="32" xfId="1" applyNumberFormat="1" applyFont="1" applyBorder="1" applyAlignment="1">
      <alignment horizontal="right" vertical="top"/>
    </xf>
    <xf numFmtId="168" fontId="10" fillId="0" borderId="33" xfId="1" applyNumberFormat="1" applyFont="1" applyBorder="1" applyAlignment="1">
      <alignment horizontal="right" vertical="top"/>
    </xf>
    <xf numFmtId="0" fontId="9" fillId="3" borderId="34" xfId="1" applyFont="1" applyFill="1" applyBorder="1" applyAlignment="1">
      <alignment horizontal="left" vertical="top" wrapText="1"/>
    </xf>
    <xf numFmtId="166" fontId="10" fillId="0" borderId="35" xfId="1" applyNumberFormat="1" applyFont="1" applyBorder="1" applyAlignment="1">
      <alignment horizontal="right" vertical="top"/>
    </xf>
    <xf numFmtId="167" fontId="10" fillId="0" borderId="36" xfId="1" applyNumberFormat="1" applyFont="1" applyBorder="1" applyAlignment="1">
      <alignment horizontal="right" vertical="top"/>
    </xf>
    <xf numFmtId="167" fontId="10" fillId="0" borderId="37" xfId="1" applyNumberFormat="1" applyFont="1" applyBorder="1" applyAlignment="1">
      <alignment horizontal="right" vertical="top"/>
    </xf>
    <xf numFmtId="0" fontId="9" fillId="0" borderId="0" xfId="1" applyFont="1" applyAlignment="1">
      <alignment horizontal="left" wrapText="1"/>
    </xf>
    <xf numFmtId="0" fontId="9" fillId="0" borderId="39" xfId="1" applyFont="1" applyBorder="1" applyAlignment="1">
      <alignment horizontal="center" wrapText="1"/>
    </xf>
    <xf numFmtId="0" fontId="9" fillId="0" borderId="40" xfId="1" applyFont="1" applyBorder="1" applyAlignment="1">
      <alignment horizontal="center" wrapText="1"/>
    </xf>
    <xf numFmtId="168" fontId="10" fillId="0" borderId="35" xfId="1" applyNumberFormat="1" applyFont="1" applyBorder="1" applyAlignment="1">
      <alignment horizontal="right" vertical="top"/>
    </xf>
    <xf numFmtId="168" fontId="10" fillId="0" borderId="36" xfId="1" applyNumberFormat="1" applyFont="1" applyBorder="1" applyAlignment="1">
      <alignment horizontal="right" vertical="top"/>
    </xf>
    <xf numFmtId="166" fontId="10" fillId="0" borderId="36" xfId="1" applyNumberFormat="1" applyFont="1" applyBorder="1" applyAlignment="1">
      <alignment horizontal="right" vertical="top"/>
    </xf>
    <xf numFmtId="0" fontId="9" fillId="0" borderId="0" xfId="1" applyFont="1" applyAlignment="1">
      <alignment horizontal="center" wrapText="1"/>
    </xf>
    <xf numFmtId="0" fontId="4" fillId="0" borderId="19" xfId="0" applyFont="1" applyBorder="1" applyAlignment="1">
      <alignment horizontal="left" vertical="center" wrapText="1"/>
    </xf>
    <xf numFmtId="0" fontId="4" fillId="0" borderId="20" xfId="0" applyFont="1" applyBorder="1" applyAlignment="1">
      <alignment horizontal="center" vertical="center" wrapText="1"/>
    </xf>
    <xf numFmtId="0" fontId="0" fillId="0" borderId="19" xfId="0" applyBorder="1" applyAlignment="1">
      <alignment horizontal="right" vertical="center" wrapText="1"/>
    </xf>
    <xf numFmtId="0" fontId="5" fillId="0" borderId="21" xfId="0" applyFont="1" applyBorder="1" applyAlignment="1">
      <alignment horizontal="left" vertical="center" wrapText="1"/>
    </xf>
    <xf numFmtId="0" fontId="8" fillId="0" borderId="0" xfId="1" applyFont="1" applyAlignment="1">
      <alignment horizontal="center" vertical="center" wrapText="1"/>
    </xf>
    <xf numFmtId="0" fontId="9" fillId="0" borderId="0" xfId="1" applyFont="1" applyAlignment="1">
      <alignment horizontal="left" wrapText="1"/>
    </xf>
    <xf numFmtId="0" fontId="9" fillId="0" borderId="38" xfId="1" applyFont="1" applyBorder="1" applyAlignment="1">
      <alignment horizontal="center" wrapText="1"/>
    </xf>
    <xf numFmtId="0" fontId="9" fillId="0" borderId="39" xfId="1" applyFont="1" applyBorder="1" applyAlignment="1">
      <alignment horizontal="center" wrapText="1"/>
    </xf>
  </cellXfs>
  <cellStyles count="2">
    <cellStyle name="Normal" xfId="0" builtinId="0"/>
    <cellStyle name="Normal_hasil t tes spss" xfId="1" xr:uid="{5AB390F3-2C37-488C-9E12-15470E7DBC39}"/>
  </cellStyles>
  <dxfs count="90">
    <dxf>
      <numFmt numFmtId="0" formatCode="General"/>
      <alignment horizontal="center" vertical="bottom" textRotation="0" wrapText="1" indent="0" justifyLastLine="0" shrinkToFit="0" readingOrder="0"/>
    </dxf>
    <dxf>
      <alignment horizontal="center" vertical="bottom" textRotation="0" wrapText="1" indent="0" justifyLastLine="0" shrinkToFit="0" readingOrder="0"/>
    </dxf>
    <dxf>
      <alignment horizontal="general" vertical="bottom" textRotation="0" wrapText="1" indent="0" justifyLastLine="0" shrinkToFit="0" readingOrder="0"/>
    </dxf>
    <dxf>
      <alignment horizont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1" formatCode="0"/>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alignment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alignment horizontal="center" textRotation="0" wrapText="1" indent="0" justifyLastLine="0" shrinkToFit="0" readingOrder="0"/>
    </dxf>
    <dxf>
      <alignment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font>
        <b val="0"/>
        <i val="0"/>
        <strike val="0"/>
        <condense val="0"/>
        <extend val="0"/>
        <outline val="0"/>
        <shadow val="0"/>
        <u val="none"/>
        <vertAlign val="baseline"/>
        <sz val="10"/>
        <color theme="1"/>
        <name val="Arial"/>
        <scheme val="minor"/>
      </font>
      <numFmt numFmtId="0" formatCode="General"/>
      <alignment horizontal="center" vertical="center" textRotation="0" wrapText="0" indent="0" justifyLastLine="0" shrinkToFit="0" readingOrder="0"/>
      <border diagonalUp="0" diagonalDown="0" outline="0">
        <left style="thin">
          <color rgb="FFF8F9FA"/>
        </left>
        <right style="thin">
          <color rgb="FFF8F9FA"/>
        </right>
        <top style="thin">
          <color rgb="FFF8F9FA"/>
        </top>
        <bottom style="thin">
          <color rgb="FFF8F9FA"/>
        </bottom>
      </border>
    </dxf>
    <dxf>
      <alignment horizontal="center" vertical="center" textRotation="0" wrapText="0" indent="0" justifyLastLine="0" shrinkToFit="0" readingOrder="0"/>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1">
    <tableStyle name="Form Responses 1-style" pivot="0" count="3" xr9:uid="{00000000-0011-0000-FFFF-FFFF00000000}">
      <tableStyleElement type="headerRow" dxfId="89"/>
      <tableStyleElement type="firstRowStripe" dxfId="88"/>
      <tableStyleElement type="secondRowStripe" dxfId="8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id-ID"/>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1-5D73-48ED-A8A5-7D17FE5B4AC5}"/>
              </c:ext>
            </c:extLst>
          </c:dPt>
          <c:dPt>
            <c:idx val="1"/>
            <c:bubble3D val="0"/>
            <c:spPr>
              <a:solidFill>
                <a:schemeClr val="accent2"/>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5D73-48ED-A8A5-7D17FE5B4AC5}"/>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id-ID"/>
              </a:p>
            </c:txPr>
            <c:dLblPos val="inEnd"/>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'Pre Test'!$AU$7:$AU$8</c:f>
              <c:strCache>
                <c:ptCount val="2"/>
                <c:pt idx="0">
                  <c:v>Ya</c:v>
                </c:pt>
                <c:pt idx="1">
                  <c:v>Tidak</c:v>
                </c:pt>
              </c:strCache>
            </c:strRef>
          </c:cat>
          <c:val>
            <c:numRef>
              <c:f>'Pre Test'!$AW$7:$AW$8</c:f>
              <c:numCache>
                <c:formatCode>0.00%</c:formatCode>
                <c:ptCount val="2"/>
                <c:pt idx="0">
                  <c:v>0.46250000000000002</c:v>
                </c:pt>
                <c:pt idx="1">
                  <c:v>0.53749999999999998</c:v>
                </c:pt>
              </c:numCache>
            </c:numRef>
          </c:val>
          <c:extLst>
            <c:ext xmlns:c16="http://schemas.microsoft.com/office/drawing/2014/chart" uri="{C3380CC4-5D6E-409C-BE32-E72D297353CC}">
              <c16:uniqueId val="{00000000-9555-404C-A104-8CBA0C0018BF}"/>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d-ID"/>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d-ID"/>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JUMLAH HASIL POST TEST</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id-ID"/>
        </a:p>
      </c:txPr>
    </c:title>
    <c:autoTitleDeleted val="0"/>
    <c:plotArea>
      <c:layout/>
      <c:pieChart>
        <c:varyColors val="1"/>
        <c:ser>
          <c:idx val="0"/>
          <c:order val="0"/>
          <c:dPt>
            <c:idx val="0"/>
            <c:bubble3D val="0"/>
            <c:spPr>
              <a:solidFill>
                <a:schemeClr val="accent1"/>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4C43-4BA0-B152-A442BFACA08C}"/>
              </c:ext>
            </c:extLst>
          </c:dPt>
          <c:dPt>
            <c:idx val="1"/>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4C43-4BA0-B152-A442BFACA08C}"/>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id-ID"/>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val>
            <c:numRef>
              <c:f>'[2]Form responses 1'!$AU$9:$AU$10</c:f>
              <c:numCache>
                <c:formatCode>General</c:formatCode>
                <c:ptCount val="2"/>
                <c:pt idx="0">
                  <c:v>0</c:v>
                </c:pt>
                <c:pt idx="1">
                  <c:v>0</c:v>
                </c:pt>
              </c:numCache>
              <c:extLst/>
            </c:numRef>
          </c:val>
          <c:extLst>
            <c:ext xmlns:c15="http://schemas.microsoft.com/office/drawing/2012/chart" uri="{02D57815-91ED-43cb-92C2-25804820EDAC}">
              <c15:filteredCategoryTitle>
                <c15:cat>
                  <c:numRef>
                    <c:extLst>
                      <c:ext uri="{02D57815-91ED-43cb-92C2-25804820EDAC}">
                        <c15:formulaRef>
                          <c15:sqref>'[2]Form responses 1'!$AS$9:$AS$10</c15:sqref>
                        </c15:formulaRef>
                      </c:ext>
                    </c:extLst>
                    <c:numCache>
                      <c:formatCode>General</c:formatCode>
                      <c:ptCount val="2"/>
                      <c:pt idx="0">
                        <c:v>0</c:v>
                      </c:pt>
                      <c:pt idx="1">
                        <c:v>0</c:v>
                      </c:pt>
                    </c:numCache>
                  </c:numRef>
                </c15:cat>
              </c15:filteredCategoryTitle>
            </c:ext>
            <c:ext xmlns:c16="http://schemas.microsoft.com/office/drawing/2014/chart" uri="{C3380CC4-5D6E-409C-BE32-E72D297353CC}">
              <c16:uniqueId val="{00000004-4C43-4BA0-B152-A442BFACA08C}"/>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rtl="0">
            <a:defRPr sz="900" b="0" i="0" u="none" strike="noStrike" kern="1200" baseline="0">
              <a:solidFill>
                <a:schemeClr val="dk1">
                  <a:lumMod val="65000"/>
                  <a:lumOff val="35000"/>
                </a:schemeClr>
              </a:solidFill>
              <a:latin typeface="+mn-lt"/>
              <a:ea typeface="+mn-ea"/>
              <a:cs typeface="+mn-cs"/>
            </a:defRPr>
          </a:pPr>
          <a:endParaRPr lang="id-ID"/>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id-ID"/>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46</xdr:col>
      <xdr:colOff>95250</xdr:colOff>
      <xdr:row>10</xdr:row>
      <xdr:rowOff>90487</xdr:rowOff>
    </xdr:from>
    <xdr:to>
      <xdr:col>48</xdr:col>
      <xdr:colOff>1123950</xdr:colOff>
      <xdr:row>21</xdr:row>
      <xdr:rowOff>133350</xdr:rowOff>
    </xdr:to>
    <xdr:graphicFrame macro="">
      <xdr:nvGraphicFramePr>
        <xdr:cNvPr id="2" name="Chart 1">
          <a:extLst>
            <a:ext uri="{FF2B5EF4-FFF2-40B4-BE49-F238E27FC236}">
              <a16:creationId xmlns:a16="http://schemas.microsoft.com/office/drawing/2014/main" id="{0FA34A24-8D53-D3F7-118D-ED43713AC82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43</xdr:col>
      <xdr:colOff>905656</xdr:colOff>
      <xdr:row>11</xdr:row>
      <xdr:rowOff>252333</xdr:rowOff>
    </xdr:from>
    <xdr:to>
      <xdr:col>48</xdr:col>
      <xdr:colOff>239426</xdr:colOff>
      <xdr:row>22</xdr:row>
      <xdr:rowOff>260246</xdr:rowOff>
    </xdr:to>
    <xdr:graphicFrame macro="">
      <xdr:nvGraphicFramePr>
        <xdr:cNvPr id="2" name="Bagan 1">
          <a:extLst>
            <a:ext uri="{FF2B5EF4-FFF2-40B4-BE49-F238E27FC236}">
              <a16:creationId xmlns:a16="http://schemas.microsoft.com/office/drawing/2014/main" id="{28B51ACD-8805-4AAD-900D-C49E8DEBB9C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247650</xdr:colOff>
      <xdr:row>22</xdr:row>
      <xdr:rowOff>120670</xdr:rowOff>
    </xdr:from>
    <xdr:to>
      <xdr:col>19</xdr:col>
      <xdr:colOff>101600</xdr:colOff>
      <xdr:row>40</xdr:row>
      <xdr:rowOff>54734</xdr:rowOff>
    </xdr:to>
    <xdr:pic>
      <xdr:nvPicPr>
        <xdr:cNvPr id="2" name="Gambar 1">
          <a:extLst>
            <a:ext uri="{FF2B5EF4-FFF2-40B4-BE49-F238E27FC236}">
              <a16:creationId xmlns:a16="http://schemas.microsoft.com/office/drawing/2014/main" id="{74154657-AF14-4A21-3651-5644BCEB68D5}"/>
            </a:ext>
          </a:extLst>
        </xdr:cNvPr>
        <xdr:cNvPicPr>
          <a:picLocks noChangeAspect="1"/>
        </xdr:cNvPicPr>
      </xdr:nvPicPr>
      <xdr:blipFill>
        <a:blip xmlns:r="http://schemas.openxmlformats.org/officeDocument/2006/relationships" r:embed="rId1"/>
        <a:stretch>
          <a:fillRect/>
        </a:stretch>
      </xdr:blipFill>
      <xdr:spPr>
        <a:xfrm>
          <a:off x="6343650" y="4578370"/>
          <a:ext cx="5340350" cy="2905864"/>
        </a:xfrm>
        <a:prstGeom prst="rect">
          <a:avLst/>
        </a:prstGeom>
      </xdr:spPr>
    </xdr:pic>
    <xdr:clientData/>
  </xdr:twoCellAnchor>
  <xdr:twoCellAnchor editAs="oneCell">
    <xdr:from>
      <xdr:col>0</xdr:col>
      <xdr:colOff>0</xdr:colOff>
      <xdr:row>16</xdr:row>
      <xdr:rowOff>87587</xdr:rowOff>
    </xdr:from>
    <xdr:to>
      <xdr:col>10</xdr:col>
      <xdr:colOff>358223</xdr:colOff>
      <xdr:row>21</xdr:row>
      <xdr:rowOff>87624</xdr:rowOff>
    </xdr:to>
    <xdr:pic>
      <xdr:nvPicPr>
        <xdr:cNvPr id="3" name="Gambar 2">
          <a:extLst>
            <a:ext uri="{FF2B5EF4-FFF2-40B4-BE49-F238E27FC236}">
              <a16:creationId xmlns:a16="http://schemas.microsoft.com/office/drawing/2014/main" id="{83C49821-AF59-5B02-7D90-1E6EDC1EF20F}"/>
            </a:ext>
          </a:extLst>
        </xdr:cNvPr>
        <xdr:cNvPicPr>
          <a:picLocks noChangeAspect="1"/>
        </xdr:cNvPicPr>
      </xdr:nvPicPr>
      <xdr:blipFill>
        <a:blip xmlns:r="http://schemas.openxmlformats.org/officeDocument/2006/relationships" r:embed="rId2"/>
        <a:stretch>
          <a:fillRect/>
        </a:stretch>
      </xdr:blipFill>
      <xdr:spPr>
        <a:xfrm>
          <a:off x="0" y="3094713"/>
          <a:ext cx="6489257" cy="1080266"/>
        </a:xfrm>
        <a:prstGeom prst="rect">
          <a:avLst/>
        </a:prstGeom>
      </xdr:spPr>
    </xdr:pic>
    <xdr:clientData/>
  </xdr:twoCellAnchor>
  <xdr:twoCellAnchor editAs="oneCell">
    <xdr:from>
      <xdr:col>0</xdr:col>
      <xdr:colOff>0</xdr:colOff>
      <xdr:row>8</xdr:row>
      <xdr:rowOff>0</xdr:rowOff>
    </xdr:from>
    <xdr:to>
      <xdr:col>6</xdr:col>
      <xdr:colOff>36129</xdr:colOff>
      <xdr:row>12</xdr:row>
      <xdr:rowOff>143203</xdr:rowOff>
    </xdr:to>
    <xdr:pic>
      <xdr:nvPicPr>
        <xdr:cNvPr id="4" name="Gambar 3">
          <a:extLst>
            <a:ext uri="{FF2B5EF4-FFF2-40B4-BE49-F238E27FC236}">
              <a16:creationId xmlns:a16="http://schemas.microsoft.com/office/drawing/2014/main" id="{D4E3B30D-CA20-8C0C-F3E7-D1EECC05CB5D}"/>
            </a:ext>
          </a:extLst>
        </xdr:cNvPr>
        <xdr:cNvPicPr>
          <a:picLocks noChangeAspect="1"/>
        </xdr:cNvPicPr>
      </xdr:nvPicPr>
      <xdr:blipFill>
        <a:blip xmlns:r="http://schemas.openxmlformats.org/officeDocument/2006/relationships" r:embed="rId3"/>
        <a:stretch>
          <a:fillRect/>
        </a:stretch>
      </xdr:blipFill>
      <xdr:spPr>
        <a:xfrm>
          <a:off x="0" y="1430575"/>
          <a:ext cx="3714750" cy="800100"/>
        </a:xfrm>
        <a:prstGeom prst="rect">
          <a:avLst/>
        </a:prstGeom>
      </xdr:spPr>
    </xdr:pic>
    <xdr:clientData/>
  </xdr:twoCellAnchor>
  <xdr:twoCellAnchor editAs="oneCell">
    <xdr:from>
      <xdr:col>0</xdr:col>
      <xdr:colOff>0</xdr:colOff>
      <xdr:row>0</xdr:row>
      <xdr:rowOff>0</xdr:rowOff>
    </xdr:from>
    <xdr:to>
      <xdr:col>6</xdr:col>
      <xdr:colOff>588579</xdr:colOff>
      <xdr:row>7</xdr:row>
      <xdr:rowOff>13904</xdr:rowOff>
    </xdr:to>
    <xdr:pic>
      <xdr:nvPicPr>
        <xdr:cNvPr id="5" name="Gambar 4">
          <a:extLst>
            <a:ext uri="{FF2B5EF4-FFF2-40B4-BE49-F238E27FC236}">
              <a16:creationId xmlns:a16="http://schemas.microsoft.com/office/drawing/2014/main" id="{5412EC03-60CA-2B7D-9F36-1B7CA7F5A69B}"/>
            </a:ext>
          </a:extLst>
        </xdr:cNvPr>
        <xdr:cNvPicPr>
          <a:picLocks noChangeAspect="1"/>
        </xdr:cNvPicPr>
      </xdr:nvPicPr>
      <xdr:blipFill>
        <a:blip xmlns:r="http://schemas.openxmlformats.org/officeDocument/2006/relationships" r:embed="rId4"/>
        <a:stretch>
          <a:fillRect/>
        </a:stretch>
      </xdr:blipFill>
      <xdr:spPr>
        <a:xfrm>
          <a:off x="0" y="0"/>
          <a:ext cx="4267200" cy="1152525"/>
        </a:xfrm>
        <a:prstGeom prst="rect">
          <a:avLst/>
        </a:prstGeom>
      </xdr:spPr>
    </xdr:pic>
    <xdr:clientData/>
  </xdr:twoCellAnchor>
  <xdr:twoCellAnchor editAs="oneCell">
    <xdr:from>
      <xdr:col>1</xdr:col>
      <xdr:colOff>0</xdr:colOff>
      <xdr:row>45</xdr:row>
      <xdr:rowOff>0</xdr:rowOff>
    </xdr:from>
    <xdr:to>
      <xdr:col>8</xdr:col>
      <xdr:colOff>137400</xdr:colOff>
      <xdr:row>59</xdr:row>
      <xdr:rowOff>9379</xdr:rowOff>
    </xdr:to>
    <xdr:pic>
      <xdr:nvPicPr>
        <xdr:cNvPr id="6" name="Gambar 5">
          <a:extLst>
            <a:ext uri="{FF2B5EF4-FFF2-40B4-BE49-F238E27FC236}">
              <a16:creationId xmlns:a16="http://schemas.microsoft.com/office/drawing/2014/main" id="{53DF1E3C-ABFB-3FC1-3467-75D40B3A367B}"/>
            </a:ext>
          </a:extLst>
        </xdr:cNvPr>
        <xdr:cNvPicPr>
          <a:picLocks noChangeAspect="1"/>
        </xdr:cNvPicPr>
      </xdr:nvPicPr>
      <xdr:blipFill>
        <a:blip xmlns:r="http://schemas.openxmlformats.org/officeDocument/2006/relationships" r:embed="rId5"/>
        <a:stretch>
          <a:fillRect/>
        </a:stretch>
      </xdr:blipFill>
      <xdr:spPr>
        <a:xfrm>
          <a:off x="613103" y="7547011"/>
          <a:ext cx="4429125" cy="2257425"/>
        </a:xfrm>
        <a:prstGeom prst="rect">
          <a:avLst/>
        </a:prstGeom>
      </xdr:spPr>
    </xdr:pic>
    <xdr:clientData/>
  </xdr:twoCellAnchor>
  <xdr:twoCellAnchor editAs="oneCell">
    <xdr:from>
      <xdr:col>1</xdr:col>
      <xdr:colOff>0</xdr:colOff>
      <xdr:row>63</xdr:row>
      <xdr:rowOff>0</xdr:rowOff>
    </xdr:from>
    <xdr:to>
      <xdr:col>4</xdr:col>
      <xdr:colOff>484789</xdr:colOff>
      <xdr:row>73</xdr:row>
      <xdr:rowOff>3978</xdr:rowOff>
    </xdr:to>
    <xdr:pic>
      <xdr:nvPicPr>
        <xdr:cNvPr id="7" name="Gambar 6">
          <a:extLst>
            <a:ext uri="{FF2B5EF4-FFF2-40B4-BE49-F238E27FC236}">
              <a16:creationId xmlns:a16="http://schemas.microsoft.com/office/drawing/2014/main" id="{1295E5E6-E178-5749-99D7-B35C46B26AB4}"/>
            </a:ext>
          </a:extLst>
        </xdr:cNvPr>
        <xdr:cNvPicPr>
          <a:picLocks noChangeAspect="1"/>
        </xdr:cNvPicPr>
      </xdr:nvPicPr>
      <xdr:blipFill>
        <a:blip xmlns:r="http://schemas.openxmlformats.org/officeDocument/2006/relationships" r:embed="rId6"/>
        <a:stretch>
          <a:fillRect/>
        </a:stretch>
      </xdr:blipFill>
      <xdr:spPr>
        <a:xfrm>
          <a:off x="613103" y="10437356"/>
          <a:ext cx="2324100" cy="16097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AREL\Downloads\Post%20Test%20(Responses).xlsx" TargetMode="External"/><Relationship Id="rId1" Type="http://schemas.openxmlformats.org/officeDocument/2006/relationships/externalLinkPath" Target="Post%20Test%20(Response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Form%20responses%20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Form responses 1"/>
      <sheetName val="kode"/>
    </sheetNames>
    <sheetDataSet>
      <sheetData sheetId="0"/>
      <sheetData sheetId="1">
        <row r="1">
          <cell r="A1" t="str">
            <v xml:space="preserve">pernyataan </v>
          </cell>
          <cell r="B1" t="str">
            <v>kode</v>
          </cell>
        </row>
        <row r="2">
          <cell r="A2" t="str">
            <v>YA</v>
          </cell>
          <cell r="B2">
            <v>1</v>
          </cell>
        </row>
        <row r="3">
          <cell r="A3" t="str">
            <v>TIDAK</v>
          </cell>
          <cell r="B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rm responses 1"/>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Form_Responses1" displayName="Form_Responses1" ref="A1:AR61">
  <tableColumns count="44">
    <tableColumn id="1" xr3:uid="{00000000-0010-0000-0000-000001000000}" name="Timestamp"/>
    <tableColumn id="2" xr3:uid="{00000000-0010-0000-0000-000002000000}" name="Email Address"/>
    <tableColumn id="3" xr3:uid="{00000000-0010-0000-0000-000003000000}" name="Nama"/>
    <tableColumn id="4" xr3:uid="{00000000-0010-0000-0000-000004000000}" name="Kelas"/>
    <tableColumn id="5" xr3:uid="{00000000-0010-0000-0000-000005000000}" name="Apakah penyesuaian diri ( perilaku adaptif ) membantu seseorang menyesuaikan diri dengan lingkungannya?" dataDxfId="86"/>
    <tableColumn id="26" xr3:uid="{736A05BA-1A75-4FB7-B4C9-69BA24AE18ED}" name="kode Soal 1" dataDxfId="85">
      <calculatedColumnFormula>VLOOKUP(Form_Responses1[[#This Row],[Apakah penyesuaian diri ( perilaku adaptif ) membantu seseorang menyesuaikan diri dengan lingkungannya?]],Sheet1!A$2:B$3,2,FALSE)</calculatedColumnFormula>
    </tableColumn>
    <tableColumn id="6" xr3:uid="{00000000-0010-0000-0000-000006000000}" name="Apakah daya juang (resiliensi) diri dapat membantu seseorang menghadapi tekanan atau masalah sehari-hari?"/>
    <tableColumn id="27" xr3:uid="{4AFD378C-686F-40B2-B404-26D76A8D342F}" name="Kode Soal 2" dataDxfId="84">
      <calculatedColumnFormula>VLOOKUP(Form_Responses1[[#This Row],[Apakah daya juang (resiliensi) diri dapat membantu seseorang menghadapi tekanan atau masalah sehari-hari?]],Sheet1!A$2:B$3,2,FALSE)</calculatedColumnFormula>
    </tableColumn>
    <tableColumn id="7" xr3:uid="{00000000-0010-0000-0000-000007000000}" name="Apakah penyesuaian diri (perilaku adaptif) dipengaruhi oleh kemampuan daya juang (resiliensi) seseorang?" dataDxfId="83"/>
    <tableColumn id="28" xr3:uid="{803E302E-B9C0-41A3-9162-E34D4C270AB9}" name="Kode Soal 3" dataDxfId="82">
      <calculatedColumnFormula>VLOOKUP(Form_Responses1[[#This Row],[Apakah penyesuaian diri (perilaku adaptif) dipengaruhi oleh kemampuan daya juang (resiliensi) seseorang?]],Sheet1!A$2:B$3,2,FALSE)</calculatedColumnFormula>
    </tableColumn>
    <tableColumn id="8" xr3:uid="{00000000-0010-0000-0000-000008000000}" name="Apakah daya juang (resiliensi) diri dapat di kembangkan melalui pengalaman hidup?" dataDxfId="81"/>
    <tableColumn id="29" xr3:uid="{226056AF-48A2-47B7-A52A-BBD23E2867FD}" name="Kode Soal 4" dataDxfId="80">
      <calculatedColumnFormula>VLOOKUP(Form_Responses1[[#This Row],[Apakah daya juang (resiliensi) diri dapat di kembangkan melalui pengalaman hidup?]],Sheet1!A$2:B$3,2,FALSE)</calculatedColumnFormula>
    </tableColumn>
    <tableColumn id="9" xr3:uid="{00000000-0010-0000-0000-000009000000}" name="Apakah anda percaya bahwa seseorang dengan daya juang (resiliensi) tinggi lebih mudah beradaptasi dengan perubahan?" dataDxfId="79"/>
    <tableColumn id="30" xr3:uid="{59420EB2-49CF-4562-B943-4EA80ABAFD07}" name="Kode Soal 5" dataDxfId="78">
      <calculatedColumnFormula>VLOOKUP(Form_Responses1[[#This Row],[Apakah anda percaya bahwa seseorang dengan daya juang (resiliensi) tinggi lebih mudah beradaptasi dengan perubahan?]],Sheet1!A$2:B$3,2,FALSE)</calculatedColumnFormula>
    </tableColumn>
    <tableColumn id="10" xr3:uid="{00000000-0010-0000-0000-00000A000000}" name="Apakah penyesuaian diri (perilaku adaptif) penting untuk membantu seseorang menghadapi tantangan dalam kehidupan?" dataDxfId="77"/>
    <tableColumn id="31" xr3:uid="{CF09F27A-3998-4A7F-B0BF-ACEDA0A3195C}" name="Kode Soal 6" dataDxfId="76">
      <calculatedColumnFormula>VLOOKUP(Form_Responses1[[#This Row],[Apakah penyesuaian diri (perilaku adaptif) penting untuk membantu seseorang menghadapi tantangan dalam kehidupan?]],Sheet1!A$2:B$3,2,FALSE)</calculatedColumnFormula>
    </tableColumn>
    <tableColumn id="11" xr3:uid="{00000000-0010-0000-0000-00000B000000}" name="Apakah daya juang (resiliensi) dapat membantu seseorang mengelola emosinya dalam situasi sulit?" dataDxfId="75"/>
    <tableColumn id="32" xr3:uid="{14335BF7-AAC1-4F48-943F-1F2326DBC3C6}" name="Kode Soal 7" dataDxfId="74">
      <calculatedColumnFormula>VLOOKUP(Form_Responses1[[#This Row],[Apakah daya juang (resiliensi) dapat membantu seseorang mengelola emosinya dalam situasi sulit?]],Sheet1!A$2:B$3,2,FALSE)</calculatedColumnFormula>
    </tableColumn>
    <tableColumn id="12" xr3:uid="{00000000-0010-0000-0000-00000C000000}" name="Apakah anda memahami bahwa daya juang (resiliensi diri) adalah kemampuan untuk bangkit dari kegagalan?" dataDxfId="73"/>
    <tableColumn id="33" xr3:uid="{F8A3BE5B-7503-4C03-A15F-432C07BBA431}" name="Kode Soal 8" dataDxfId="72">
      <calculatedColumnFormula>VLOOKUP(Form_Responses1[[#This Row],[Apakah anda memahami bahwa daya juang (resiliensi diri) adalah kemampuan untuk bangkit dari kegagalan?]],Sheet1!A$2:B$3,2,FALSE)</calculatedColumnFormula>
    </tableColumn>
    <tableColumn id="13" xr3:uid="{00000000-0010-0000-0000-00000D000000}" name="Apakah penyesuaian diri (perilaku adaptif) membantu seseorang mengatasi perubahan lingkungan yang tidak terduga?" dataDxfId="71"/>
    <tableColumn id="34" xr3:uid="{45A3A95F-4984-47BD-8156-DACAE8104308}" name="Kode Soal 9" dataDxfId="70">
      <calculatedColumnFormula>VLOOKUP(Form_Responses1[[#This Row],[Apakah penyesuaian diri (perilaku adaptif) membantu seseorang mengatasi perubahan lingkungan yang tidak terduga?]],Sheet1!A$2:B$3,2,FALSE)</calculatedColumnFormula>
    </tableColumn>
    <tableColumn id="14" xr3:uid="{00000000-0010-0000-0000-00000E000000}" name="Apakah anda merasa bahwa daya juang (resiliensi diri) adalah keterampilan yang penting untuk masa depan?" dataDxfId="69"/>
    <tableColumn id="35" xr3:uid="{A3624800-708E-4294-A2C6-FACE5BE79254}" name="Kode Soal 10" dataDxfId="68">
      <calculatedColumnFormula>VLOOKUP(Form_Responses1[[#This Row],[Apakah anda merasa bahwa daya juang (resiliensi diri) adalah keterampilan yang penting untuk masa depan?]],Sheet1!A$2:B$3,2,FALSE)</calculatedColumnFormula>
    </tableColumn>
    <tableColumn id="15" xr3:uid="{00000000-0010-0000-0000-00000F000000}" name="Apakah anda merasa bahwa daya juang (resiliensi diri) berperan dalam membantu individu  mengelola tekanan sosial?" dataDxfId="67"/>
    <tableColumn id="36" xr3:uid="{1742E82F-54B1-4865-AF40-7310B4139948}" name="Kode Soal 11" dataDxfId="66">
      <calculatedColumnFormula>VLOOKUP(Form_Responses1[[#This Row],[Apakah anda merasa bahwa daya juang (resiliensi diri) berperan dalam membantu individu  mengelola tekanan sosial?]],Sheet1!A$2:B$3,2,FALSE)</calculatedColumnFormula>
    </tableColumn>
    <tableColumn id="16" xr3:uid="{00000000-0010-0000-0000-000010000000}" name="Apakah penyesuaian diri (perilaku  adaptif) adalah pelampiasan dari seseorang karena orang-orang di sekitarnya?" dataDxfId="65"/>
    <tableColumn id="37" xr3:uid="{AF9561CB-95C1-4DFA-AAA5-65172575647E}" name="Kode Soal 12" dataDxfId="64">
      <calculatedColumnFormula>VLOOKUP(Form_Responses1[[#This Row],[Apakah penyesuaian diri (perilaku  adaptif) adalah pelampiasan dari seseorang karena orang-orang di sekitarnya?]],Sheet1!A$2:B$3,2,FALSE)</calculatedColumnFormula>
    </tableColumn>
    <tableColumn id="17" xr3:uid="{00000000-0010-0000-0000-000011000000}" name="Seseorang perlu memiliki kemampuan untuk menyesuaikan diri dengan norma atau standar yang ada di lingkungan sosialnya?" dataDxfId="63"/>
    <tableColumn id="38" xr3:uid="{D04D87D7-2520-43CA-83C5-8FC984856998}" name="Kode Soal 13" dataDxfId="62">
      <calculatedColumnFormula>VLOOKUP(Form_Responses1[[#This Row],[Seseorang perlu memiliki kemampuan untuk menyesuaikan diri dengan norma atau standar yang ada di lingkungan sosialnya?]],Sheet1!A$2:B$3,2,FALSE)</calculatedColumnFormula>
    </tableColumn>
    <tableColumn id="18" xr3:uid="{00000000-0010-0000-0000-000012000000}" name="Daya juang (Resiliensi) yang tinggi akan cenderung lebih mampu menghadapi tantangan dan stres dalam kehidupannya?" dataDxfId="61"/>
    <tableColumn id="39" xr3:uid="{192B01CE-1F23-4DE5-B656-B6025D5333D1}" name="Kode Soal 14" dataDxfId="60">
      <calculatedColumnFormula>VLOOKUP(Form_Responses1[[#This Row],[Daya juang (Resiliensi) yang tinggi akan cenderung lebih mampu menghadapi tantangan dan stres dalam kehidupannya?]],Sheet1!A$2:B$3,2,FALSE)</calculatedColumnFormula>
    </tableColumn>
    <tableColumn id="19" xr3:uid="{00000000-0010-0000-0000-000013000000}" name="Status ekonomi mempengaruhi terjadinya penyesuaian diri (perilaku adaptif) dan daya juang (resiliensi) individu?" dataDxfId="59"/>
    <tableColumn id="40" xr3:uid="{AFC03183-9C71-4CED-8AB2-65FE7EF4E5FD}" name="Kode Soal 15" dataDxfId="58">
      <calculatedColumnFormula>VLOOKUP(Form_Responses1[[#This Row],[Status ekonomi mempengaruhi terjadinya penyesuaian diri (perilaku adaptif) dan daya juang (resiliensi) individu?]],Sheet1!A$2:B$3,2,FALSE)</calculatedColumnFormula>
    </tableColumn>
    <tableColumn id="20" xr3:uid="{00000000-0010-0000-0000-000014000000}" name="Kepribadian seseorang yang berbeda-beda mempengaruhi terjadinya penyesuaian diri (perilaku adaptif) dan daya juang (resiliensi) individu?" dataDxfId="57"/>
    <tableColumn id="41" xr3:uid="{F3813C6A-0537-414A-B7FC-9B19E1951F5B}" name="Kode Soal 16" dataDxfId="56">
      <calculatedColumnFormula>VLOOKUP(Form_Responses1[[#This Row],[Kepribadian seseorang yang berbeda-beda mempengaruhi terjadinya penyesuaian diri (perilaku adaptif) dan daya juang (resiliensi) individu?]],Sheet1!A$2:B$3,2,FALSE)</calculatedColumnFormula>
    </tableColumn>
    <tableColumn id="21" xr3:uid="{00000000-0010-0000-0000-000015000000}" name="Apakah faktor keluarga penting dalam membentuk penyesuaian diri?" dataDxfId="55"/>
    <tableColumn id="42" xr3:uid="{60D54999-CF18-4990-98B3-1EB035120C37}" name="Kode Soal 17" dataDxfId="54">
      <calculatedColumnFormula>VLOOKUP(Form_Responses1[[#This Row],[Apakah faktor keluarga penting dalam membentuk penyesuaian diri?]],Sheet1!A$2:B$3,2,FALSE)</calculatedColumnFormula>
    </tableColumn>
    <tableColumn id="22" xr3:uid="{00000000-0010-0000-0000-000016000000}" name="Meningkatkan ketahanan individu dan menurunkan tingkat stres adalah cara efikasi diri yang baik?" dataDxfId="53"/>
    <tableColumn id="43" xr3:uid="{52D1A556-FC8A-4D04-A49E-C0E493161A9B}" name="Kode Soal 18" dataDxfId="52">
      <calculatedColumnFormula>VLOOKUP(Form_Responses1[[#This Row],[Meningkatkan ketahanan individu dan menurunkan tingkat stres adalah cara efikasi diri yang baik?]],Sheet1!A$2:B$3,2,FALSE)</calculatedColumnFormula>
    </tableColumn>
    <tableColumn id="23" xr3:uid="{00000000-0010-0000-0000-000017000000}" name="Adanya keterampilan yang baik dalam berinteraksi untuk beradaptasi dengan penyesuaian diri (perilaku adaptif)?" dataDxfId="51"/>
    <tableColumn id="44" xr3:uid="{41B89CA2-9F31-4E5A-917D-3F5D824AB731}" name="Kode Soal 19" dataDxfId="50">
      <calculatedColumnFormula>VLOOKUP(Form_Responses1[[#This Row],[Adanya keterampilan yang baik dalam berinteraksi untuk beradaptasi dengan penyesuaian diri (perilaku adaptif)?]],Sheet1!A$2:B$3,2,FALSE)</calculatedColumnFormula>
    </tableColumn>
    <tableColumn id="24" xr3:uid="{00000000-0010-0000-0000-000018000000}" name="Individu yang berhasil memenuhi kebutuhan dan menyelesaikan masalahnya, maka akan terjadinya perilaku yang adaptif?" dataDxfId="49"/>
    <tableColumn id="46" xr3:uid="{D1FE34FB-D5BB-4E83-8FF3-12A945194C2F}" name="Kode soal 20" dataDxfId="48">
      <calculatedColumnFormula>VLOOKUP(Form_Responses1[[#This Row],[Individu yang berhasil memenuhi kebutuhan dan menyelesaikan masalahnya, maka akan terjadinya perilaku yang adaptif?]],Sheet1!A$2:B$3,2,FALSE)</calculatedColumnFormula>
    </tableColumn>
  </tableColumns>
  <tableStyleInfo name="Form Responses 1-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04058EB-E360-4DBB-A6E2-726CC4C63098}" name="Form_Responses13" displayName="Form_Responses13" ref="A1:AP61" headerRowDxfId="47" dataDxfId="46" totalsRowDxfId="45">
  <tableColumns count="42">
    <tableColumn id="2" xr3:uid="{D4A3C48A-368E-41B5-BB76-C12A4AF95586}" name="Email address" dataDxfId="44"/>
    <tableColumn id="4" xr3:uid="{31790C30-D14B-4081-9A2B-C86BCE10ED2D}" name="Nama " dataDxfId="43"/>
    <tableColumn id="5" xr3:uid="{7EF84564-DC97-4CD5-9404-46EE43CF5470}" name="Kelas" dataDxfId="42"/>
    <tableColumn id="6" xr3:uid="{865B3CB2-1F5B-41E5-B503-23F23DAD89C0}" name="Apakah penyesuaian diri ( perilaku adaptif ) membantu seseorang menyesuaikan diri dengan lingkungannya?" dataDxfId="41"/>
    <tableColumn id="27" xr3:uid="{2C5CB449-4835-45D7-8341-C29EBC72BC23}" name="kode soal 1" dataDxfId="40">
      <calculatedColumnFormula>VLOOKUP(Form_Responses13[[#This Row],[Apakah penyesuaian diri ( perilaku adaptif ) membantu seseorang menyesuaikan diri dengan lingkungannya?]],[1]kode!A$1:B$3,2,FALSE)</calculatedColumnFormula>
    </tableColumn>
    <tableColumn id="7" xr3:uid="{B1EB023C-C5E5-410E-B076-5FB52E0BBE45}" name="Apakah daya juang (resiliensi) diri dapat membantu seseorang menghadapi tekanan atau masalah sehari-hari?" dataDxfId="39"/>
    <tableColumn id="28" xr3:uid="{A5A8547B-45BB-4995-9879-44FDD11DB3AF}" name="kode soal 2" dataDxfId="38">
      <calculatedColumnFormula>VLOOKUP(Form_Responses13[[#This Row],[Apakah daya juang (resiliensi) diri dapat membantu seseorang menghadapi tekanan atau masalah sehari-hari?]],[1]kode!A$2:B$3,2,FALSE)</calculatedColumnFormula>
    </tableColumn>
    <tableColumn id="8" xr3:uid="{A5205972-FB47-471F-A1CA-ED70C2F9D08F}" name="Apakah penyesuaian diri (perilaku adaptif) dipengaruhi oleh kemampuan daya juang (resiliensi) seseorang?" dataDxfId="37"/>
    <tableColumn id="29" xr3:uid="{13793629-BFF9-4B53-8D84-A80191E645D4}" name="kode soal 3" dataDxfId="36">
      <calculatedColumnFormula>VLOOKUP(Form_Responses13[[#This Row],[Apakah penyesuaian diri (perilaku adaptif) dipengaruhi oleh kemampuan daya juang (resiliensi) seseorang?]],[1]kode!A$2:B$3,2,FALSE)</calculatedColumnFormula>
    </tableColumn>
    <tableColumn id="9" xr3:uid="{EBA20B83-5C12-4829-B9B3-F6B54B9863DC}" name="Apakah daya juang (resiliensi) diri dapat di kembangkan melalui pengalaman hidup?" dataDxfId="35"/>
    <tableColumn id="30" xr3:uid="{F7A43124-6598-4276-927C-6F5EB581EC69}" name="kode soal 4" dataDxfId="34">
      <calculatedColumnFormula>VLOOKUP(Form_Responses13[[#This Row],[Apakah daya juang (resiliensi) diri dapat di kembangkan melalui pengalaman hidup?]],[1]kode!A$2:B$3,2,FALSE)</calculatedColumnFormula>
    </tableColumn>
    <tableColumn id="10" xr3:uid="{A61ACA3D-D0EA-494C-9D7B-E7C24B41A080}" name="Apakah anda percaya bahwa seseorang dengan daya juang (resiliensi) tinggi lebih mudah beradaptasi dengan perubahan?" dataDxfId="33"/>
    <tableColumn id="31" xr3:uid="{170F4498-1BB7-4B0C-9CF3-85791C8BC03F}" name="kode soal 5" dataDxfId="32">
      <calculatedColumnFormula>VLOOKUP(Form_Responses13[[#This Row],[Apakah anda percaya bahwa seseorang dengan daya juang (resiliensi) tinggi lebih mudah beradaptasi dengan perubahan?]],[1]kode!A$2:B$3,2,FALSE)</calculatedColumnFormula>
    </tableColumn>
    <tableColumn id="11" xr3:uid="{FF466E08-BC57-42DE-8484-7875807C821C}" name="Apakah penyesuaian diri (perilaku adaptif) penting untuk membantu seseorang menghadapi tantangan dalam kehidupan?" dataDxfId="31"/>
    <tableColumn id="32" xr3:uid="{89EBAE17-39FB-4335-B07F-07112219990D}" name="kode soal 6" dataDxfId="30">
      <calculatedColumnFormula>VLOOKUP(Form_Responses13[[#This Row],[Apakah penyesuaian diri (perilaku adaptif) penting untuk membantu seseorang menghadapi tantangan dalam kehidupan?]],[1]kode!A$2:B$3,2,FALSE)</calculatedColumnFormula>
    </tableColumn>
    <tableColumn id="12" xr3:uid="{DA4E163E-6412-4ACD-9041-CBAE696D2045}" name="Apakah daya juang (resiliensi) dapat membantu seseorang mengelola emosinya dalam situasi sulit?" dataDxfId="29"/>
    <tableColumn id="33" xr3:uid="{4545CB81-8132-41D0-BFAC-BD1DBDC5D494}" name="kode soal 7" dataDxfId="28">
      <calculatedColumnFormula>VLOOKUP(Form_Responses13[[#This Row],[Apakah daya juang (resiliensi) dapat membantu seseorang mengelola emosinya dalam situasi sulit?]],[1]kode!A$2:B$3,2,FALSE)</calculatedColumnFormula>
    </tableColumn>
    <tableColumn id="13" xr3:uid="{AFC632AA-960D-4035-B795-D8EA34C12379}" name="Apakah anda memahami bahwa daya juang (resiliensi diri) adalah kemampuan untuk bangkit dari kegagalan?" dataDxfId="27"/>
    <tableColumn id="34" xr3:uid="{87EFF985-DB7B-4B62-82A2-22F5EEC5332B}" name="kode soal 8" dataDxfId="26">
      <calculatedColumnFormula>VLOOKUP(Form_Responses13[[#This Row],[Apakah anda memahami bahwa daya juang (resiliensi diri) adalah kemampuan untuk bangkit dari kegagalan?]],[1]kode!A$2:B$3,2,FALSE)</calculatedColumnFormula>
    </tableColumn>
    <tableColumn id="14" xr3:uid="{6E94EA6E-72AB-4902-8E52-6CE3C2492C0A}" name="Apakah penyesuaian diri (perilaku adaptif) membantu seseorang mengatasi perubahan lingkungan yang tidak terduga?" dataDxfId="25"/>
    <tableColumn id="35" xr3:uid="{96D25CBF-5E83-4660-9253-F54C77A7DB38}" name="kode soal 9" dataDxfId="24">
      <calculatedColumnFormula>VLOOKUP(Form_Responses13[[#This Row],[Apakah penyesuaian diri (perilaku adaptif) membantu seseorang mengatasi perubahan lingkungan yang tidak terduga?]],[1]kode!A$2:B$3,2,FALSE)</calculatedColumnFormula>
    </tableColumn>
    <tableColumn id="15" xr3:uid="{CE493988-E123-4268-A668-7F2B20982A3F}" name="Apakah anda merasa bahwa daya juang (resiliensi diri) adalah keterampilan yang penting untuk masa depan?" dataDxfId="23"/>
    <tableColumn id="36" xr3:uid="{02701002-3ED8-46FF-A68C-7B0607690659}" name="kode soal 10" dataDxfId="22">
      <calculatedColumnFormula>VLOOKUP(Form_Responses13[[#This Row],[Apakah anda merasa bahwa daya juang (resiliensi diri) adalah keterampilan yang penting untuk masa depan?]],[1]kode!A$2:B$3,2,FALSE)</calculatedColumnFormula>
    </tableColumn>
    <tableColumn id="16" xr3:uid="{A8846D5D-4E1B-4EC4-8507-1AF74A5C0779}" name="Apakah anda merasa bahwa daya juang (resiliensi diri) berperan dalam membantu individu  mengelola tekanan sosial?" dataDxfId="21"/>
    <tableColumn id="37" xr3:uid="{C7144660-2A98-468C-A9CD-FE91AEDC7C9B}" name="kode soal 11" dataDxfId="20">
      <calculatedColumnFormula>VLOOKUP(Form_Responses13[[#This Row],[Apakah anda merasa bahwa daya juang (resiliensi diri) berperan dalam membantu individu  mengelola tekanan sosial?]],[1]kode!A$2:B$3,2,FALSE)</calculatedColumnFormula>
    </tableColumn>
    <tableColumn id="17" xr3:uid="{3AC0DF92-8A05-4A27-92FA-C5D44719A63A}" name="Apakah penyesuaian diri (perilaku  adaptif) adalah pelampiasan dari seseorang karena orang-orang di sekitarnya?" dataDxfId="19"/>
    <tableColumn id="38" xr3:uid="{9AE44E42-74EF-4A50-8356-8B797962F4CC}" name="kode soal 12" dataDxfId="18">
      <calculatedColumnFormula>VLOOKUP(Form_Responses13[[#This Row],[Apakah penyesuaian diri (perilaku  adaptif) adalah pelampiasan dari seseorang karena orang-orang di sekitarnya?]],[1]kode!A$2:B$3,2,FALSE)</calculatedColumnFormula>
    </tableColumn>
    <tableColumn id="18" xr3:uid="{3AF8BB5D-4378-4C6F-A436-CD8DF046EA70}" name="_x000a_Seseorang perlu memiliki kemampuan untuk menyesuaikan diri dengan norma atau standar yang ada di lingkungan sosialnya?" dataDxfId="17"/>
    <tableColumn id="39" xr3:uid="{392E1542-D210-4264-BA9E-542E983135A7}" name="kode soal 13" dataDxfId="16">
      <calculatedColumnFormula>VLOOKUP(Form_Responses13[[#This Row],[
Seseorang perlu memiliki kemampuan untuk menyesuaikan diri dengan norma atau standar yang ada di lingkungan sosialnya?]],[1]kode!A$2:B$3,2,FALSE)</calculatedColumnFormula>
    </tableColumn>
    <tableColumn id="19" xr3:uid="{41CE16E2-08A9-4E38-87D1-71DE132AAD8D}" name="Daya juang (Resiliensi) yang tinggi akan cenderung lebih mampu menghadapi tantangan dan stres dalam kehidupannya?" dataDxfId="15"/>
    <tableColumn id="40" xr3:uid="{BB7598A0-FECA-4AE8-A15F-F3A139FC6C13}" name="kode soal 14" dataDxfId="14">
      <calculatedColumnFormula>VLOOKUP(Form_Responses13[[#This Row],[Daya juang (Resiliensi) yang tinggi akan cenderung lebih mampu menghadapi tantangan dan stres dalam kehidupannya?]],[1]kode!A$2:B$3,2,FALSE)</calculatedColumnFormula>
    </tableColumn>
    <tableColumn id="20" xr3:uid="{9571E3EE-4C58-4C55-B1B9-90A7CF39C2BC}" name="Status ekonomi mempengaruhi terjadinya penyesuaian diri (perilaku adaptif) dan daya juang (resiliensi) individu?" dataDxfId="13"/>
    <tableColumn id="41" xr3:uid="{C162BB29-79A6-420E-BC40-0CA40E4D8BBC}" name="kode soal 15" dataDxfId="12">
      <calculatedColumnFormula>VLOOKUP(Form_Responses13[[#This Row],[Status ekonomi mempengaruhi terjadinya penyesuaian diri (perilaku adaptif) dan daya juang (resiliensi) individu?]],[1]kode!A$2:B$3,2,FALSE)</calculatedColumnFormula>
    </tableColumn>
    <tableColumn id="21" xr3:uid="{814A203A-42FF-4280-B3F0-5956DCD2CB8E}" name="Kepribadian seseorang yang berbeda-beda mempengaruhi terjadinya penyesuaian diri (perilaku adaptif) dan daya juang (resiliensi) individu?" dataDxfId="11"/>
    <tableColumn id="42" xr3:uid="{AE4DC741-6501-4050-84C1-FA98119D7D41}" name="kode soal 16" dataDxfId="10">
      <calculatedColumnFormula>VLOOKUP(Form_Responses13[[#This Row],[Kepribadian seseorang yang berbeda-beda mempengaruhi terjadinya penyesuaian diri (perilaku adaptif) dan daya juang (resiliensi) individu?]],[1]kode!A$2:B$3,2,FALSE)</calculatedColumnFormula>
    </tableColumn>
    <tableColumn id="22" xr3:uid="{AFF8207A-21E4-449B-94ED-8C7462EF765C}" name="Apakah faktor keluarga penting dalam membentuk penyesuaian diri?" dataDxfId="9"/>
    <tableColumn id="43" xr3:uid="{D6F70D9C-54A7-43C5-AD3E-D7826DE554DE}" name="kode soal 17" dataDxfId="8">
      <calculatedColumnFormula>VLOOKUP(Form_Responses13[[#This Row],[Apakah faktor keluarga penting dalam membentuk penyesuaian diri?]],[1]kode!A$2:B$3,2,FALSE)</calculatedColumnFormula>
    </tableColumn>
    <tableColumn id="23" xr3:uid="{6379D745-B2FF-4AFD-AF80-7277212B57DF}" name="Meningkatkan ketahanan individu dan menurunkan tingkat stres adalah cara efikasi diri yang baik?" dataDxfId="7"/>
    <tableColumn id="44" xr3:uid="{F5BD82CE-A010-43E8-9BF2-2612441E1286}" name="kode soal 18" dataDxfId="6">
      <calculatedColumnFormula>VLOOKUP(Form_Responses13[[#This Row],[Meningkatkan ketahanan individu dan menurunkan tingkat stres adalah cara efikasi diri yang baik?]],[1]kode!A$2:B$3,2,FALSE)</calculatedColumnFormula>
    </tableColumn>
    <tableColumn id="24" xr3:uid="{DD9EADD4-5DE1-4DFF-9C64-3E9B8695A378}" name="_x000a_Adanya keterampilan yang baik dalam berinteraksi untuk beradaptasi dengan penyesuaian diri (perilaku adaptif)?" dataDxfId="5"/>
    <tableColumn id="45" xr3:uid="{13F335B7-F78E-4F12-BB77-DBE3B27FCB9D}" name="kode soal 19" dataDxfId="4">
      <calculatedColumnFormula>VLOOKUP(Form_Responses13[[#This Row],[
Adanya keterampilan yang baik dalam berinteraksi untuk beradaptasi dengan penyesuaian diri (perilaku adaptif)?]],[1]kode!A$2:B$3,2,FALSE)</calculatedColumnFormula>
    </tableColumn>
    <tableColumn id="25" xr3:uid="{3729C14C-FD50-4881-B177-6889FE82F034}" name="Individu yang berhasil memenuhi kebutuhan dan menyelesaikan masalahnya, maka akan terjadinya perilaku yang adaptif?" dataDxfId="3"/>
  </tableColumns>
  <tableStyleInfo name="TableStyleMedium5"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8E07553-F1CD-4CB1-A16C-31ABE7A65727}" name="Tabel2" displayName="Tabel2" ref="AQ1:AQ62" totalsRowShown="0" headerRowDxfId="2" dataDxfId="1">
  <autoFilter ref="AQ1:AQ62" xr:uid="{28E07553-F1CD-4CB1-A16C-31ABE7A65727}"/>
  <tableColumns count="1">
    <tableColumn id="1" xr3:uid="{B073B286-1CBA-44C9-832B-B9AB86F8CB52}" name="kode soal 20" dataDxfId="0">
      <calculatedColumnFormula>VLOOKUP(Form_Responses13[[#This Row],[Individu yang berhasil memenuhi kebutuhan dan menyelesaikan masalahnya, maka akan terjadinya perilaku yang adaptif?]],[1]kode!A$2:B$3,2,FALSE)</calculatedColumnFormula>
    </tableColumn>
  </tableColumns>
  <tableStyleInfo name="TableStyleMedium5"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W61"/>
  <sheetViews>
    <sheetView topLeftCell="AL1" zoomScale="60" zoomScaleNormal="60" workbookViewId="0">
      <pane ySplit="1" topLeftCell="A2" activePane="bottomLeft" state="frozen"/>
      <selection pane="bottomLeft" activeCell="AR1" activeCellId="9" sqref="Z1:Z1048576 AB1:AB1048576 AD1:AD1048576 AF1:AF1048576 AH1:AH1048576 AJ1:AJ1048576 AL1:AL1048576 AN1:AN1048576 AP1:AP1048576 AR1:AR1048576"/>
    </sheetView>
  </sheetViews>
  <sheetFormatPr defaultColWidth="12.54296875" defaultRowHeight="15.75" customHeight="1" x14ac:dyDescent="0.25"/>
  <cols>
    <col min="1" max="1" width="18.81640625" customWidth="1"/>
    <col min="2" max="2" width="35.26953125" bestFit="1" customWidth="1"/>
    <col min="3" max="3" width="30.7265625" bestFit="1" customWidth="1"/>
    <col min="4" max="4" width="18.81640625" customWidth="1"/>
    <col min="5" max="5" width="37.54296875" customWidth="1"/>
    <col min="6" max="6" width="22.26953125" customWidth="1"/>
    <col min="7" max="44" width="37.54296875" customWidth="1"/>
    <col min="45" max="50" width="18.81640625" customWidth="1"/>
  </cols>
  <sheetData>
    <row r="1" spans="1:49" ht="15.75" customHeight="1" x14ac:dyDescent="0.25">
      <c r="A1" s="1" t="s">
        <v>0</v>
      </c>
      <c r="B1" s="2" t="s">
        <v>1</v>
      </c>
      <c r="C1" s="2" t="s">
        <v>2</v>
      </c>
      <c r="D1" s="2" t="s">
        <v>3</v>
      </c>
      <c r="E1" s="2" t="s">
        <v>4</v>
      </c>
      <c r="F1" s="2" t="s">
        <v>151</v>
      </c>
      <c r="G1" s="2" t="s">
        <v>5</v>
      </c>
      <c r="H1" s="2" t="s">
        <v>152</v>
      </c>
      <c r="I1" s="2" t="s">
        <v>6</v>
      </c>
      <c r="J1" s="2" t="s">
        <v>153</v>
      </c>
      <c r="K1" s="2" t="s">
        <v>7</v>
      </c>
      <c r="L1" s="2" t="s">
        <v>154</v>
      </c>
      <c r="M1" s="2" t="s">
        <v>8</v>
      </c>
      <c r="N1" s="2" t="s">
        <v>155</v>
      </c>
      <c r="O1" s="2" t="s">
        <v>9</v>
      </c>
      <c r="P1" s="2" t="s">
        <v>156</v>
      </c>
      <c r="Q1" s="2" t="s">
        <v>10</v>
      </c>
      <c r="R1" s="2" t="s">
        <v>157</v>
      </c>
      <c r="S1" s="2" t="s">
        <v>11</v>
      </c>
      <c r="T1" s="2" t="s">
        <v>158</v>
      </c>
      <c r="U1" s="2" t="s">
        <v>12</v>
      </c>
      <c r="V1" s="2" t="s">
        <v>159</v>
      </c>
      <c r="W1" s="2" t="s">
        <v>13</v>
      </c>
      <c r="X1" s="2" t="s">
        <v>160</v>
      </c>
      <c r="Y1" s="2" t="s">
        <v>14</v>
      </c>
      <c r="Z1" s="2" t="s">
        <v>161</v>
      </c>
      <c r="AA1" s="2" t="s">
        <v>15</v>
      </c>
      <c r="AB1" s="2" t="s">
        <v>162</v>
      </c>
      <c r="AC1" s="2" t="s">
        <v>16</v>
      </c>
      <c r="AD1" s="2" t="s">
        <v>163</v>
      </c>
      <c r="AE1" s="2" t="s">
        <v>17</v>
      </c>
      <c r="AF1" s="2" t="s">
        <v>164</v>
      </c>
      <c r="AG1" s="2" t="s">
        <v>18</v>
      </c>
      <c r="AH1" s="2" t="s">
        <v>165</v>
      </c>
      <c r="AI1" s="2" t="s">
        <v>19</v>
      </c>
      <c r="AJ1" s="2" t="s">
        <v>166</v>
      </c>
      <c r="AK1" s="2" t="s">
        <v>20</v>
      </c>
      <c r="AL1" s="2" t="s">
        <v>167</v>
      </c>
      <c r="AM1" s="2" t="s">
        <v>21</v>
      </c>
      <c r="AN1" s="2" t="s">
        <v>168</v>
      </c>
      <c r="AO1" s="2" t="s">
        <v>22</v>
      </c>
      <c r="AP1" s="12" t="s">
        <v>169</v>
      </c>
      <c r="AQ1" s="3" t="s">
        <v>23</v>
      </c>
      <c r="AR1" s="13" t="s">
        <v>170</v>
      </c>
    </row>
    <row r="2" spans="1:49" ht="15.75" customHeight="1" x14ac:dyDescent="0.25">
      <c r="A2" s="4">
        <v>45630.453965763889</v>
      </c>
      <c r="B2" s="5" t="s">
        <v>24</v>
      </c>
      <c r="C2" s="5" t="s">
        <v>25</v>
      </c>
      <c r="D2" s="6" t="s">
        <v>26</v>
      </c>
      <c r="E2" s="15" t="s">
        <v>27</v>
      </c>
      <c r="F2" s="15">
        <f>VLOOKUP(Form_Responses1[[#This Row],[Apakah penyesuaian diri ( perilaku adaptif ) membantu seseorang menyesuaikan diri dengan lingkungannya?]],Sheet1!A$2:B$3,2,FALSE)</f>
        <v>0</v>
      </c>
      <c r="G2" s="5" t="s">
        <v>27</v>
      </c>
      <c r="H2" s="15">
        <f>VLOOKUP(Form_Responses1[[#This Row],[Apakah daya juang (resiliensi) diri dapat membantu seseorang menghadapi tekanan atau masalah sehari-hari?]],Sheet1!A$2:B$3,2,FALSE)</f>
        <v>0</v>
      </c>
      <c r="I2" s="15" t="s">
        <v>28</v>
      </c>
      <c r="J2" s="15">
        <f>VLOOKUP(Form_Responses1[[#This Row],[Apakah penyesuaian diri (perilaku adaptif) dipengaruhi oleh kemampuan daya juang (resiliensi) seseorang?]],Sheet1!A$2:B$3,2,FALSE)</f>
        <v>1</v>
      </c>
      <c r="K2" s="15" t="s">
        <v>28</v>
      </c>
      <c r="L2" s="15">
        <f>VLOOKUP(Form_Responses1[[#This Row],[Apakah daya juang (resiliensi) diri dapat di kembangkan melalui pengalaman hidup?]],Sheet1!A$2:B$3,2,FALSE)</f>
        <v>1</v>
      </c>
      <c r="M2" s="15" t="s">
        <v>27</v>
      </c>
      <c r="N2" s="15">
        <f>VLOOKUP(Form_Responses1[[#This Row],[Apakah anda percaya bahwa seseorang dengan daya juang (resiliensi) tinggi lebih mudah beradaptasi dengan perubahan?]],Sheet1!A$2:B$3,2,FALSE)</f>
        <v>0</v>
      </c>
      <c r="O2" s="15" t="s">
        <v>27</v>
      </c>
      <c r="P2" s="15">
        <f>VLOOKUP(Form_Responses1[[#This Row],[Apakah penyesuaian diri (perilaku adaptif) penting untuk membantu seseorang menghadapi tantangan dalam kehidupan?]],Sheet1!A$2:B$3,2,FALSE)</f>
        <v>0</v>
      </c>
      <c r="Q2" s="15" t="s">
        <v>27</v>
      </c>
      <c r="R2" s="15">
        <f>VLOOKUP(Form_Responses1[[#This Row],[Apakah daya juang (resiliensi) dapat membantu seseorang mengelola emosinya dalam situasi sulit?]],Sheet1!A$2:B$3,2,FALSE)</f>
        <v>0</v>
      </c>
      <c r="S2" s="15" t="s">
        <v>27</v>
      </c>
      <c r="T2" s="15">
        <f>VLOOKUP(Form_Responses1[[#This Row],[Apakah anda memahami bahwa daya juang (resiliensi diri) adalah kemampuan untuk bangkit dari kegagalan?]],Sheet1!A$2:B$3,2,FALSE)</f>
        <v>0</v>
      </c>
      <c r="U2" s="15" t="s">
        <v>28</v>
      </c>
      <c r="V2" s="15">
        <f>VLOOKUP(Form_Responses1[[#This Row],[Apakah penyesuaian diri (perilaku adaptif) membantu seseorang mengatasi perubahan lingkungan yang tidak terduga?]],Sheet1!A$2:B$3,2,FALSE)</f>
        <v>1</v>
      </c>
      <c r="W2" s="15" t="s">
        <v>27</v>
      </c>
      <c r="X2" s="15">
        <f>VLOOKUP(Form_Responses1[[#This Row],[Apakah anda merasa bahwa daya juang (resiliensi diri) adalah keterampilan yang penting untuk masa depan?]],Sheet1!A$2:B$3,2,FALSE)</f>
        <v>0</v>
      </c>
      <c r="Y2" s="15" t="s">
        <v>27</v>
      </c>
      <c r="Z2" s="15">
        <f>VLOOKUP(Form_Responses1[[#This Row],[Apakah anda merasa bahwa daya juang (resiliensi diri) berperan dalam membantu individu  mengelola tekanan sosial?]],Sheet1!A$2:B$3,2,FALSE)</f>
        <v>0</v>
      </c>
      <c r="AA2" s="15" t="s">
        <v>27</v>
      </c>
      <c r="AB2" s="15">
        <f>VLOOKUP(Form_Responses1[[#This Row],[Apakah penyesuaian diri (perilaku  adaptif) adalah pelampiasan dari seseorang karena orang-orang di sekitarnya?]],Sheet1!A$2:B$3,2,FALSE)</f>
        <v>0</v>
      </c>
      <c r="AC2" s="15" t="s">
        <v>28</v>
      </c>
      <c r="AD2" s="15">
        <f>VLOOKUP(Form_Responses1[[#This Row],[Seseorang perlu memiliki kemampuan untuk menyesuaikan diri dengan norma atau standar yang ada di lingkungan sosialnya?]],Sheet1!A$2:B$3,2,FALSE)</f>
        <v>1</v>
      </c>
      <c r="AE2" s="15" t="s">
        <v>28</v>
      </c>
      <c r="AF2" s="15">
        <f>VLOOKUP(Form_Responses1[[#This Row],[Daya juang (Resiliensi) yang tinggi akan cenderung lebih mampu menghadapi tantangan dan stres dalam kehidupannya?]],Sheet1!A$2:B$3,2,FALSE)</f>
        <v>1</v>
      </c>
      <c r="AG2" s="15" t="s">
        <v>27</v>
      </c>
      <c r="AH2" s="15">
        <f>VLOOKUP(Form_Responses1[[#This Row],[Status ekonomi mempengaruhi terjadinya penyesuaian diri (perilaku adaptif) dan daya juang (resiliensi) individu?]],Sheet1!A$2:B$3,2,FALSE)</f>
        <v>0</v>
      </c>
      <c r="AI2" s="15" t="s">
        <v>27</v>
      </c>
      <c r="AJ2" s="16">
        <f>VLOOKUP(Form_Responses1[[#This Row],[Kepribadian seseorang yang berbeda-beda mempengaruhi terjadinya penyesuaian diri (perilaku adaptif) dan daya juang (resiliensi) individu?]],Sheet1!A$2:B$3,2,FALSE)</f>
        <v>0</v>
      </c>
      <c r="AK2" s="15" t="s">
        <v>27</v>
      </c>
      <c r="AL2" s="15">
        <f>VLOOKUP(Form_Responses1[[#This Row],[Apakah faktor keluarga penting dalam membentuk penyesuaian diri?]],Sheet1!A$2:B$3,2,FALSE)</f>
        <v>0</v>
      </c>
      <c r="AM2" s="15" t="s">
        <v>27</v>
      </c>
      <c r="AN2" s="15">
        <f>VLOOKUP(Form_Responses1[[#This Row],[Meningkatkan ketahanan individu dan menurunkan tingkat stres adalah cara efikasi diri yang baik?]],Sheet1!A$2:B$3,2,FALSE)</f>
        <v>0</v>
      </c>
      <c r="AO2" s="15" t="s">
        <v>27</v>
      </c>
      <c r="AP2" s="22">
        <f>VLOOKUP(Form_Responses1[[#This Row],[Adanya keterampilan yang baik dalam berinteraksi untuk beradaptasi dengan penyesuaian diri (perilaku adaptif)?]],Sheet1!A$2:B$3,2,FALSE)</f>
        <v>0</v>
      </c>
      <c r="AQ2" s="18" t="s">
        <v>27</v>
      </c>
      <c r="AR2" s="19">
        <f>VLOOKUP(Form_Responses1[[#This Row],[Individu yang berhasil memenuhi kebutuhan dan menyelesaikan masalahnya, maka akan terjadinya perilaku yang adaptif?]],Sheet1!A$2:B$3,2,FALSE)</f>
        <v>0</v>
      </c>
    </row>
    <row r="3" spans="1:49" ht="15.75" customHeight="1" x14ac:dyDescent="0.25">
      <c r="A3" s="7">
        <v>45630.454767858799</v>
      </c>
      <c r="B3" s="8" t="s">
        <v>29</v>
      </c>
      <c r="C3" s="8" t="s">
        <v>30</v>
      </c>
      <c r="D3" s="9" t="s">
        <v>31</v>
      </c>
      <c r="E3" s="16" t="s">
        <v>27</v>
      </c>
      <c r="F3" s="16">
        <f>VLOOKUP(Form_Responses1[[#This Row],[Apakah penyesuaian diri ( perilaku adaptif ) membantu seseorang menyesuaikan diri dengan lingkungannya?]],Sheet1!A$2:B$3,2,FALSE)</f>
        <v>0</v>
      </c>
      <c r="G3" s="8" t="s">
        <v>27</v>
      </c>
      <c r="H3" s="16">
        <f>VLOOKUP(Form_Responses1[[#This Row],[Apakah daya juang (resiliensi) diri dapat membantu seseorang menghadapi tekanan atau masalah sehari-hari?]],Sheet1!A$2:B$3,2,FALSE)</f>
        <v>0</v>
      </c>
      <c r="I3" s="16" t="s">
        <v>27</v>
      </c>
      <c r="J3" s="16">
        <f>VLOOKUP(Form_Responses1[[#This Row],[Apakah penyesuaian diri (perilaku adaptif) dipengaruhi oleh kemampuan daya juang (resiliensi) seseorang?]],Sheet1!A$2:B$3,2,FALSE)</f>
        <v>0</v>
      </c>
      <c r="K3" s="16" t="s">
        <v>27</v>
      </c>
      <c r="L3" s="16">
        <f>VLOOKUP(Form_Responses1[[#This Row],[Apakah daya juang (resiliensi) diri dapat di kembangkan melalui pengalaman hidup?]],Sheet1!A$2:B$3,2,FALSE)</f>
        <v>0</v>
      </c>
      <c r="M3" s="16" t="s">
        <v>27</v>
      </c>
      <c r="N3" s="16">
        <f>VLOOKUP(Form_Responses1[[#This Row],[Apakah anda percaya bahwa seseorang dengan daya juang (resiliensi) tinggi lebih mudah beradaptasi dengan perubahan?]],Sheet1!A$2:B$3,2,FALSE)</f>
        <v>0</v>
      </c>
      <c r="O3" s="16" t="s">
        <v>27</v>
      </c>
      <c r="P3" s="16">
        <f>VLOOKUP(Form_Responses1[[#This Row],[Apakah penyesuaian diri (perilaku adaptif) penting untuk membantu seseorang menghadapi tantangan dalam kehidupan?]],Sheet1!A$2:B$3,2,FALSE)</f>
        <v>0</v>
      </c>
      <c r="Q3" s="16" t="s">
        <v>27</v>
      </c>
      <c r="R3" s="16">
        <f>VLOOKUP(Form_Responses1[[#This Row],[Apakah daya juang (resiliensi) dapat membantu seseorang mengelola emosinya dalam situasi sulit?]],Sheet1!A$2:B$3,2,FALSE)</f>
        <v>0</v>
      </c>
      <c r="S3" s="16" t="s">
        <v>27</v>
      </c>
      <c r="T3" s="16">
        <f>VLOOKUP(Form_Responses1[[#This Row],[Apakah anda memahami bahwa daya juang (resiliensi diri) adalah kemampuan untuk bangkit dari kegagalan?]],Sheet1!A$2:B$3,2,FALSE)</f>
        <v>0</v>
      </c>
      <c r="U3" s="16" t="s">
        <v>28</v>
      </c>
      <c r="V3" s="16">
        <f>VLOOKUP(Form_Responses1[[#This Row],[Apakah penyesuaian diri (perilaku adaptif) membantu seseorang mengatasi perubahan lingkungan yang tidak terduga?]],Sheet1!A$2:B$3,2,FALSE)</f>
        <v>1</v>
      </c>
      <c r="W3" s="16" t="s">
        <v>28</v>
      </c>
      <c r="X3" s="16">
        <f>VLOOKUP(Form_Responses1[[#This Row],[Apakah anda merasa bahwa daya juang (resiliensi diri) adalah keterampilan yang penting untuk masa depan?]],Sheet1!A$2:B$3,2,FALSE)</f>
        <v>1</v>
      </c>
      <c r="Y3" s="16" t="s">
        <v>27</v>
      </c>
      <c r="Z3" s="16">
        <f>VLOOKUP(Form_Responses1[[#This Row],[Apakah anda merasa bahwa daya juang (resiliensi diri) berperan dalam membantu individu  mengelola tekanan sosial?]],Sheet1!A$2:B$3,2,FALSE)</f>
        <v>0</v>
      </c>
      <c r="AA3" s="16" t="s">
        <v>28</v>
      </c>
      <c r="AB3" s="16">
        <f>VLOOKUP(Form_Responses1[[#This Row],[Apakah penyesuaian diri (perilaku  adaptif) adalah pelampiasan dari seseorang karena orang-orang di sekitarnya?]],Sheet1!A$2:B$3,2,FALSE)</f>
        <v>1</v>
      </c>
      <c r="AC3" s="16" t="s">
        <v>28</v>
      </c>
      <c r="AD3" s="16">
        <f>VLOOKUP(Form_Responses1[[#This Row],[Seseorang perlu memiliki kemampuan untuk menyesuaikan diri dengan norma atau standar yang ada di lingkungan sosialnya?]],Sheet1!A$2:B$3,2,FALSE)</f>
        <v>1</v>
      </c>
      <c r="AE3" s="16" t="s">
        <v>27</v>
      </c>
      <c r="AF3" s="16">
        <f>VLOOKUP(Form_Responses1[[#This Row],[Daya juang (Resiliensi) yang tinggi akan cenderung lebih mampu menghadapi tantangan dan stres dalam kehidupannya?]],Sheet1!A$2:B$3,2,FALSE)</f>
        <v>0</v>
      </c>
      <c r="AG3" s="16" t="s">
        <v>27</v>
      </c>
      <c r="AH3" s="16">
        <f>VLOOKUP(Form_Responses1[[#This Row],[Status ekonomi mempengaruhi terjadinya penyesuaian diri (perilaku adaptif) dan daya juang (resiliensi) individu?]],Sheet1!A$2:B$3,2,FALSE)</f>
        <v>0</v>
      </c>
      <c r="AI3" s="16" t="s">
        <v>27</v>
      </c>
      <c r="AJ3" s="16">
        <f>VLOOKUP(Form_Responses1[[#This Row],[Kepribadian seseorang yang berbeda-beda mempengaruhi terjadinya penyesuaian diri (perilaku adaptif) dan daya juang (resiliensi) individu?]],Sheet1!A$2:B$3,2,FALSE)</f>
        <v>0</v>
      </c>
      <c r="AK3" s="16" t="s">
        <v>27</v>
      </c>
      <c r="AL3" s="16">
        <f>VLOOKUP(Form_Responses1[[#This Row],[Apakah faktor keluarga penting dalam membentuk penyesuaian diri?]],Sheet1!A$2:B$3,2,FALSE)</f>
        <v>0</v>
      </c>
      <c r="AM3" s="16" t="s">
        <v>27</v>
      </c>
      <c r="AN3" s="16">
        <f>VLOOKUP(Form_Responses1[[#This Row],[Meningkatkan ketahanan individu dan menurunkan tingkat stres adalah cara efikasi diri yang baik?]],Sheet1!A$2:B$3,2,FALSE)</f>
        <v>0</v>
      </c>
      <c r="AO3" s="16" t="s">
        <v>27</v>
      </c>
      <c r="AP3" s="23">
        <f>VLOOKUP(Form_Responses1[[#This Row],[Adanya keterampilan yang baik dalam berinteraksi untuk beradaptasi dengan penyesuaian diri (perilaku adaptif)?]],Sheet1!A$2:B$3,2,FALSE)</f>
        <v>0</v>
      </c>
      <c r="AQ3" s="20" t="s">
        <v>27</v>
      </c>
      <c r="AR3" s="19">
        <f>VLOOKUP(Form_Responses1[[#This Row],[Individu yang berhasil memenuhi kebutuhan dan menyelesaikan masalahnya, maka akan terjadinya perilaku yang adaptif?]],Sheet1!A$2:B$3,2,FALSE)</f>
        <v>0</v>
      </c>
    </row>
    <row r="4" spans="1:49" ht="15.75" customHeight="1" x14ac:dyDescent="0.25">
      <c r="A4" s="4">
        <v>45630.455000451388</v>
      </c>
      <c r="B4" s="5" t="s">
        <v>32</v>
      </c>
      <c r="C4" s="5" t="s">
        <v>33</v>
      </c>
      <c r="D4" s="5" t="s">
        <v>34</v>
      </c>
      <c r="E4" s="15" t="s">
        <v>27</v>
      </c>
      <c r="F4" s="15">
        <f>VLOOKUP(Form_Responses1[[#This Row],[Apakah penyesuaian diri ( perilaku adaptif ) membantu seseorang menyesuaikan diri dengan lingkungannya?]],Sheet1!A$2:B$3,2,FALSE)</f>
        <v>0</v>
      </c>
      <c r="G4" s="5" t="s">
        <v>27</v>
      </c>
      <c r="H4" s="15">
        <f>VLOOKUP(Form_Responses1[[#This Row],[Apakah daya juang (resiliensi) diri dapat membantu seseorang menghadapi tekanan atau masalah sehari-hari?]],Sheet1!A$2:B$3,2,FALSE)</f>
        <v>0</v>
      </c>
      <c r="I4" s="15" t="s">
        <v>27</v>
      </c>
      <c r="J4" s="15">
        <f>VLOOKUP(Form_Responses1[[#This Row],[Apakah penyesuaian diri (perilaku adaptif) dipengaruhi oleh kemampuan daya juang (resiliensi) seseorang?]],Sheet1!A$2:B$3,2,FALSE)</f>
        <v>0</v>
      </c>
      <c r="K4" s="15" t="s">
        <v>27</v>
      </c>
      <c r="L4" s="15">
        <f>VLOOKUP(Form_Responses1[[#This Row],[Apakah daya juang (resiliensi) diri dapat di kembangkan melalui pengalaman hidup?]],Sheet1!A$2:B$3,2,FALSE)</f>
        <v>0</v>
      </c>
      <c r="M4" s="15" t="s">
        <v>27</v>
      </c>
      <c r="N4" s="15">
        <f>VLOOKUP(Form_Responses1[[#This Row],[Apakah anda percaya bahwa seseorang dengan daya juang (resiliensi) tinggi lebih mudah beradaptasi dengan perubahan?]],Sheet1!A$2:B$3,2,FALSE)</f>
        <v>0</v>
      </c>
      <c r="O4" s="15" t="s">
        <v>27</v>
      </c>
      <c r="P4" s="15">
        <f>VLOOKUP(Form_Responses1[[#This Row],[Apakah penyesuaian diri (perilaku adaptif) penting untuk membantu seseorang menghadapi tantangan dalam kehidupan?]],Sheet1!A$2:B$3,2,FALSE)</f>
        <v>0</v>
      </c>
      <c r="Q4" s="15" t="s">
        <v>27</v>
      </c>
      <c r="R4" s="15">
        <f>VLOOKUP(Form_Responses1[[#This Row],[Apakah daya juang (resiliensi) dapat membantu seseorang mengelola emosinya dalam situasi sulit?]],Sheet1!A$2:B$3,2,FALSE)</f>
        <v>0</v>
      </c>
      <c r="S4" s="15" t="s">
        <v>28</v>
      </c>
      <c r="T4" s="15">
        <f>VLOOKUP(Form_Responses1[[#This Row],[Apakah anda memahami bahwa daya juang (resiliensi diri) adalah kemampuan untuk bangkit dari kegagalan?]],Sheet1!A$2:B$3,2,FALSE)</f>
        <v>1</v>
      </c>
      <c r="U4" s="15" t="s">
        <v>27</v>
      </c>
      <c r="V4" s="15">
        <f>VLOOKUP(Form_Responses1[[#This Row],[Apakah penyesuaian diri (perilaku adaptif) membantu seseorang mengatasi perubahan lingkungan yang tidak terduga?]],Sheet1!A$2:B$3,2,FALSE)</f>
        <v>0</v>
      </c>
      <c r="W4" s="15" t="s">
        <v>28</v>
      </c>
      <c r="X4" s="15">
        <f>VLOOKUP(Form_Responses1[[#This Row],[Apakah anda merasa bahwa daya juang (resiliensi diri) adalah keterampilan yang penting untuk masa depan?]],Sheet1!A$2:B$3,2,FALSE)</f>
        <v>1</v>
      </c>
      <c r="Y4" s="15" t="s">
        <v>27</v>
      </c>
      <c r="Z4" s="15">
        <f>VLOOKUP(Form_Responses1[[#This Row],[Apakah anda merasa bahwa daya juang (resiliensi diri) berperan dalam membantu individu  mengelola tekanan sosial?]],Sheet1!A$2:B$3,2,FALSE)</f>
        <v>0</v>
      </c>
      <c r="AA4" s="15" t="s">
        <v>28</v>
      </c>
      <c r="AB4" s="15">
        <f>VLOOKUP(Form_Responses1[[#This Row],[Apakah penyesuaian diri (perilaku  adaptif) adalah pelampiasan dari seseorang karena orang-orang di sekitarnya?]],Sheet1!A$2:B$3,2,FALSE)</f>
        <v>1</v>
      </c>
      <c r="AC4" s="15" t="s">
        <v>27</v>
      </c>
      <c r="AD4" s="15">
        <f>VLOOKUP(Form_Responses1[[#This Row],[Seseorang perlu memiliki kemampuan untuk menyesuaikan diri dengan norma atau standar yang ada di lingkungan sosialnya?]],Sheet1!A$2:B$3,2,FALSE)</f>
        <v>0</v>
      </c>
      <c r="AE4" s="15" t="s">
        <v>27</v>
      </c>
      <c r="AF4" s="15">
        <f>VLOOKUP(Form_Responses1[[#This Row],[Daya juang (Resiliensi) yang tinggi akan cenderung lebih mampu menghadapi tantangan dan stres dalam kehidupannya?]],Sheet1!A$2:B$3,2,FALSE)</f>
        <v>0</v>
      </c>
      <c r="AG4" s="15" t="s">
        <v>27</v>
      </c>
      <c r="AH4" s="15">
        <f>VLOOKUP(Form_Responses1[[#This Row],[Status ekonomi mempengaruhi terjadinya penyesuaian diri (perilaku adaptif) dan daya juang (resiliensi) individu?]],Sheet1!A$2:B$3,2,FALSE)</f>
        <v>0</v>
      </c>
      <c r="AI4" s="15" t="s">
        <v>27</v>
      </c>
      <c r="AJ4" s="15">
        <f>VLOOKUP(Form_Responses1[[#This Row],[Kepribadian seseorang yang berbeda-beda mempengaruhi terjadinya penyesuaian diri (perilaku adaptif) dan daya juang (resiliensi) individu?]],Sheet1!A$2:B$3,2,FALSE)</f>
        <v>0</v>
      </c>
      <c r="AK4" s="15" t="s">
        <v>28</v>
      </c>
      <c r="AL4" s="15">
        <f>VLOOKUP(Form_Responses1[[#This Row],[Apakah faktor keluarga penting dalam membentuk penyesuaian diri?]],Sheet1!A$2:B$3,2,FALSE)</f>
        <v>1</v>
      </c>
      <c r="AM4" s="15" t="s">
        <v>27</v>
      </c>
      <c r="AN4" s="15">
        <f>VLOOKUP(Form_Responses1[[#This Row],[Meningkatkan ketahanan individu dan menurunkan tingkat stres adalah cara efikasi diri yang baik?]],Sheet1!A$2:B$3,2,FALSE)</f>
        <v>0</v>
      </c>
      <c r="AO4" s="15" t="s">
        <v>27</v>
      </c>
      <c r="AP4" s="22">
        <f>VLOOKUP(Form_Responses1[[#This Row],[Adanya keterampilan yang baik dalam berinteraksi untuk beradaptasi dengan penyesuaian diri (perilaku adaptif)?]],Sheet1!A$2:B$3,2,FALSE)</f>
        <v>0</v>
      </c>
      <c r="AQ4" s="18" t="s">
        <v>28</v>
      </c>
      <c r="AR4" s="19">
        <f>VLOOKUP(Form_Responses1[[#This Row],[Individu yang berhasil memenuhi kebutuhan dan menyelesaikan masalahnya, maka akan terjadinya perilaku yang adaptif?]],Sheet1!A$2:B$3,2,FALSE)</f>
        <v>1</v>
      </c>
    </row>
    <row r="5" spans="1:49" ht="15.75" customHeight="1" x14ac:dyDescent="0.25">
      <c r="A5" s="7">
        <v>45630.455943703702</v>
      </c>
      <c r="B5" s="8" t="s">
        <v>35</v>
      </c>
      <c r="C5" s="8" t="s">
        <v>36</v>
      </c>
      <c r="D5" s="9" t="s">
        <v>37</v>
      </c>
      <c r="E5" s="16" t="s">
        <v>27</v>
      </c>
      <c r="F5" s="16">
        <f>VLOOKUP(Form_Responses1[[#This Row],[Apakah penyesuaian diri ( perilaku adaptif ) membantu seseorang menyesuaikan diri dengan lingkungannya?]],Sheet1!A$2:B$3,2,FALSE)</f>
        <v>0</v>
      </c>
      <c r="G5" s="8" t="s">
        <v>27</v>
      </c>
      <c r="H5" s="16">
        <f>VLOOKUP(Form_Responses1[[#This Row],[Apakah daya juang (resiliensi) diri dapat membantu seseorang menghadapi tekanan atau masalah sehari-hari?]],Sheet1!A$2:B$3,2,FALSE)</f>
        <v>0</v>
      </c>
      <c r="I5" s="16" t="s">
        <v>27</v>
      </c>
      <c r="J5" s="16">
        <f>VLOOKUP(Form_Responses1[[#This Row],[Apakah penyesuaian diri (perilaku adaptif) dipengaruhi oleh kemampuan daya juang (resiliensi) seseorang?]],Sheet1!A$2:B$3,2,FALSE)</f>
        <v>0</v>
      </c>
      <c r="K5" s="16" t="s">
        <v>28</v>
      </c>
      <c r="L5" s="16">
        <f>VLOOKUP(Form_Responses1[[#This Row],[Apakah daya juang (resiliensi) diri dapat di kembangkan melalui pengalaman hidup?]],Sheet1!A$2:B$3,2,FALSE)</f>
        <v>1</v>
      </c>
      <c r="M5" s="16" t="s">
        <v>27</v>
      </c>
      <c r="N5" s="16">
        <f>VLOOKUP(Form_Responses1[[#This Row],[Apakah anda percaya bahwa seseorang dengan daya juang (resiliensi) tinggi lebih mudah beradaptasi dengan perubahan?]],Sheet1!A$2:B$3,2,FALSE)</f>
        <v>0</v>
      </c>
      <c r="O5" s="16" t="s">
        <v>27</v>
      </c>
      <c r="P5" s="16">
        <f>VLOOKUP(Form_Responses1[[#This Row],[Apakah penyesuaian diri (perilaku adaptif) penting untuk membantu seseorang menghadapi tantangan dalam kehidupan?]],Sheet1!A$2:B$3,2,FALSE)</f>
        <v>0</v>
      </c>
      <c r="Q5" s="16" t="s">
        <v>27</v>
      </c>
      <c r="R5" s="16">
        <f>VLOOKUP(Form_Responses1[[#This Row],[Apakah daya juang (resiliensi) dapat membantu seseorang mengelola emosinya dalam situasi sulit?]],Sheet1!A$2:B$3,2,FALSE)</f>
        <v>0</v>
      </c>
      <c r="S5" s="16" t="s">
        <v>27</v>
      </c>
      <c r="T5" s="16">
        <f>VLOOKUP(Form_Responses1[[#This Row],[Apakah anda memahami bahwa daya juang (resiliensi diri) adalah kemampuan untuk bangkit dari kegagalan?]],Sheet1!A$2:B$3,2,FALSE)</f>
        <v>0</v>
      </c>
      <c r="U5" s="16" t="s">
        <v>27</v>
      </c>
      <c r="V5" s="16">
        <f>VLOOKUP(Form_Responses1[[#This Row],[Apakah penyesuaian diri (perilaku adaptif) membantu seseorang mengatasi perubahan lingkungan yang tidak terduga?]],Sheet1!A$2:B$3,2,FALSE)</f>
        <v>0</v>
      </c>
      <c r="W5" s="16" t="s">
        <v>27</v>
      </c>
      <c r="X5" s="16">
        <f>VLOOKUP(Form_Responses1[[#This Row],[Apakah anda merasa bahwa daya juang (resiliensi diri) adalah keterampilan yang penting untuk masa depan?]],Sheet1!A$2:B$3,2,FALSE)</f>
        <v>0</v>
      </c>
      <c r="Y5" s="16" t="s">
        <v>27</v>
      </c>
      <c r="Z5" s="16">
        <f>VLOOKUP(Form_Responses1[[#This Row],[Apakah anda merasa bahwa daya juang (resiliensi diri) berperan dalam membantu individu  mengelola tekanan sosial?]],Sheet1!A$2:B$3,2,FALSE)</f>
        <v>0</v>
      </c>
      <c r="AA5" s="16" t="s">
        <v>28</v>
      </c>
      <c r="AB5" s="16">
        <f>VLOOKUP(Form_Responses1[[#This Row],[Apakah penyesuaian diri (perilaku  adaptif) adalah pelampiasan dari seseorang karena orang-orang di sekitarnya?]],Sheet1!A$2:B$3,2,FALSE)</f>
        <v>1</v>
      </c>
      <c r="AC5" s="16" t="s">
        <v>28</v>
      </c>
      <c r="AD5" s="16">
        <f>VLOOKUP(Form_Responses1[[#This Row],[Seseorang perlu memiliki kemampuan untuk menyesuaikan diri dengan norma atau standar yang ada di lingkungan sosialnya?]],Sheet1!A$2:B$3,2,FALSE)</f>
        <v>1</v>
      </c>
      <c r="AE5" s="16" t="s">
        <v>27</v>
      </c>
      <c r="AF5" s="16">
        <f>VLOOKUP(Form_Responses1[[#This Row],[Daya juang (Resiliensi) yang tinggi akan cenderung lebih mampu menghadapi tantangan dan stres dalam kehidupannya?]],Sheet1!A$2:B$3,2,FALSE)</f>
        <v>0</v>
      </c>
      <c r="AG5" s="16" t="s">
        <v>27</v>
      </c>
      <c r="AH5" s="16">
        <f>VLOOKUP(Form_Responses1[[#This Row],[Status ekonomi mempengaruhi terjadinya penyesuaian diri (perilaku adaptif) dan daya juang (resiliensi) individu?]],Sheet1!A$2:B$3,2,FALSE)</f>
        <v>0</v>
      </c>
      <c r="AI5" s="16" t="s">
        <v>27</v>
      </c>
      <c r="AJ5" s="16">
        <f>VLOOKUP(Form_Responses1[[#This Row],[Kepribadian seseorang yang berbeda-beda mempengaruhi terjadinya penyesuaian diri (perilaku adaptif) dan daya juang (resiliensi) individu?]],Sheet1!A$2:B$3,2,FALSE)</f>
        <v>0</v>
      </c>
      <c r="AK5" s="16" t="s">
        <v>27</v>
      </c>
      <c r="AL5" s="16">
        <f>VLOOKUP(Form_Responses1[[#This Row],[Apakah faktor keluarga penting dalam membentuk penyesuaian diri?]],Sheet1!A$2:B$3,2,FALSE)</f>
        <v>0</v>
      </c>
      <c r="AM5" s="16" t="s">
        <v>27</v>
      </c>
      <c r="AN5" s="16">
        <f>VLOOKUP(Form_Responses1[[#This Row],[Meningkatkan ketahanan individu dan menurunkan tingkat stres adalah cara efikasi diri yang baik?]],Sheet1!A$2:B$3,2,FALSE)</f>
        <v>0</v>
      </c>
      <c r="AO5" s="16" t="s">
        <v>28</v>
      </c>
      <c r="AP5" s="23">
        <f>VLOOKUP(Form_Responses1[[#This Row],[Adanya keterampilan yang baik dalam berinteraksi untuk beradaptasi dengan penyesuaian diri (perilaku adaptif)?]],Sheet1!A$2:B$3,2,FALSE)</f>
        <v>1</v>
      </c>
      <c r="AQ5" s="20" t="s">
        <v>27</v>
      </c>
      <c r="AR5" s="19">
        <f>VLOOKUP(Form_Responses1[[#This Row],[Individu yang berhasil memenuhi kebutuhan dan menyelesaikan masalahnya, maka akan terjadinya perilaku yang adaptif?]],Sheet1!A$2:B$3,2,FALSE)</f>
        <v>0</v>
      </c>
    </row>
    <row r="6" spans="1:49" ht="15.75" customHeight="1" x14ac:dyDescent="0.25">
      <c r="A6" s="4">
        <v>45630.456012245369</v>
      </c>
      <c r="B6" s="5" t="s">
        <v>38</v>
      </c>
      <c r="C6" s="5" t="s">
        <v>39</v>
      </c>
      <c r="D6" s="5" t="s">
        <v>40</v>
      </c>
      <c r="E6" s="15" t="s">
        <v>27</v>
      </c>
      <c r="F6" s="15">
        <f>VLOOKUP(Form_Responses1[[#This Row],[Apakah penyesuaian diri ( perilaku adaptif ) membantu seseorang menyesuaikan diri dengan lingkungannya?]],Sheet1!A$2:B$3,2,FALSE)</f>
        <v>0</v>
      </c>
      <c r="G6" s="5" t="s">
        <v>27</v>
      </c>
      <c r="H6" s="15">
        <f>VLOOKUP(Form_Responses1[[#This Row],[Apakah daya juang (resiliensi) diri dapat membantu seseorang menghadapi tekanan atau masalah sehari-hari?]],Sheet1!A$2:B$3,2,FALSE)</f>
        <v>0</v>
      </c>
      <c r="I6" s="15" t="s">
        <v>27</v>
      </c>
      <c r="J6" s="15">
        <f>VLOOKUP(Form_Responses1[[#This Row],[Apakah penyesuaian diri (perilaku adaptif) dipengaruhi oleh kemampuan daya juang (resiliensi) seseorang?]],Sheet1!A$2:B$3,2,FALSE)</f>
        <v>0</v>
      </c>
      <c r="K6" s="15" t="s">
        <v>27</v>
      </c>
      <c r="L6" s="15">
        <f>VLOOKUP(Form_Responses1[[#This Row],[Apakah daya juang (resiliensi) diri dapat di kembangkan melalui pengalaman hidup?]],Sheet1!A$2:B$3,2,FALSE)</f>
        <v>0</v>
      </c>
      <c r="M6" s="15" t="s">
        <v>28</v>
      </c>
      <c r="N6" s="15">
        <f>VLOOKUP(Form_Responses1[[#This Row],[Apakah anda percaya bahwa seseorang dengan daya juang (resiliensi) tinggi lebih mudah beradaptasi dengan perubahan?]],Sheet1!A$2:B$3,2,FALSE)</f>
        <v>1</v>
      </c>
      <c r="O6" s="15" t="s">
        <v>28</v>
      </c>
      <c r="P6" s="15">
        <f>VLOOKUP(Form_Responses1[[#This Row],[Apakah penyesuaian diri (perilaku adaptif) penting untuk membantu seseorang menghadapi tantangan dalam kehidupan?]],Sheet1!A$2:B$3,2,FALSE)</f>
        <v>1</v>
      </c>
      <c r="Q6" s="15" t="s">
        <v>28</v>
      </c>
      <c r="R6" s="15">
        <f>VLOOKUP(Form_Responses1[[#This Row],[Apakah daya juang (resiliensi) dapat membantu seseorang mengelola emosinya dalam situasi sulit?]],Sheet1!A$2:B$3,2,FALSE)</f>
        <v>1</v>
      </c>
      <c r="S6" s="15" t="s">
        <v>27</v>
      </c>
      <c r="T6" s="15">
        <f>VLOOKUP(Form_Responses1[[#This Row],[Apakah anda memahami bahwa daya juang (resiliensi diri) adalah kemampuan untuk bangkit dari kegagalan?]],Sheet1!A$2:B$3,2,FALSE)</f>
        <v>0</v>
      </c>
      <c r="U6" s="15" t="s">
        <v>27</v>
      </c>
      <c r="V6" s="15">
        <f>VLOOKUP(Form_Responses1[[#This Row],[Apakah penyesuaian diri (perilaku adaptif) membantu seseorang mengatasi perubahan lingkungan yang tidak terduga?]],Sheet1!A$2:B$3,2,FALSE)</f>
        <v>0</v>
      </c>
      <c r="W6" s="15" t="s">
        <v>27</v>
      </c>
      <c r="X6" s="15">
        <f>VLOOKUP(Form_Responses1[[#This Row],[Apakah anda merasa bahwa daya juang (resiliensi diri) adalah keterampilan yang penting untuk masa depan?]],Sheet1!A$2:B$3,2,FALSE)</f>
        <v>0</v>
      </c>
      <c r="Y6" s="15" t="s">
        <v>28</v>
      </c>
      <c r="Z6" s="15">
        <f>VLOOKUP(Form_Responses1[[#This Row],[Apakah anda merasa bahwa daya juang (resiliensi diri) berperan dalam membantu individu  mengelola tekanan sosial?]],Sheet1!A$2:B$3,2,FALSE)</f>
        <v>1</v>
      </c>
      <c r="AA6" s="15" t="s">
        <v>28</v>
      </c>
      <c r="AB6" s="15">
        <f>VLOOKUP(Form_Responses1[[#This Row],[Apakah penyesuaian diri (perilaku  adaptif) adalah pelampiasan dari seseorang karena orang-orang di sekitarnya?]],Sheet1!A$2:B$3,2,FALSE)</f>
        <v>1</v>
      </c>
      <c r="AC6" s="15" t="s">
        <v>28</v>
      </c>
      <c r="AD6" s="15">
        <f>VLOOKUP(Form_Responses1[[#This Row],[Seseorang perlu memiliki kemampuan untuk menyesuaikan diri dengan norma atau standar yang ada di lingkungan sosialnya?]],Sheet1!A$2:B$3,2,FALSE)</f>
        <v>1</v>
      </c>
      <c r="AE6" s="15" t="s">
        <v>27</v>
      </c>
      <c r="AF6" s="15">
        <f>VLOOKUP(Form_Responses1[[#This Row],[Daya juang (Resiliensi) yang tinggi akan cenderung lebih mampu menghadapi tantangan dan stres dalam kehidupannya?]],Sheet1!A$2:B$3,2,FALSE)</f>
        <v>0</v>
      </c>
      <c r="AG6" s="15" t="s">
        <v>27</v>
      </c>
      <c r="AH6" s="15">
        <f>VLOOKUP(Form_Responses1[[#This Row],[Status ekonomi mempengaruhi terjadinya penyesuaian diri (perilaku adaptif) dan daya juang (resiliensi) individu?]],Sheet1!A$2:B$3,2,FALSE)</f>
        <v>0</v>
      </c>
      <c r="AI6" s="15" t="s">
        <v>27</v>
      </c>
      <c r="AJ6" s="15">
        <f>VLOOKUP(Form_Responses1[[#This Row],[Kepribadian seseorang yang berbeda-beda mempengaruhi terjadinya penyesuaian diri (perilaku adaptif) dan daya juang (resiliensi) individu?]],Sheet1!A$2:B$3,2,FALSE)</f>
        <v>0</v>
      </c>
      <c r="AK6" s="15" t="s">
        <v>27</v>
      </c>
      <c r="AL6" s="15">
        <f>VLOOKUP(Form_Responses1[[#This Row],[Apakah faktor keluarga penting dalam membentuk penyesuaian diri?]],Sheet1!A$2:B$3,2,FALSE)</f>
        <v>0</v>
      </c>
      <c r="AM6" s="15" t="s">
        <v>27</v>
      </c>
      <c r="AN6" s="15">
        <f>VLOOKUP(Form_Responses1[[#This Row],[Meningkatkan ketahanan individu dan menurunkan tingkat stres adalah cara efikasi diri yang baik?]],Sheet1!A$2:B$3,2,FALSE)</f>
        <v>0</v>
      </c>
      <c r="AO6" s="15" t="s">
        <v>27</v>
      </c>
      <c r="AP6" s="22">
        <f>VLOOKUP(Form_Responses1[[#This Row],[Adanya keterampilan yang baik dalam berinteraksi untuk beradaptasi dengan penyesuaian diri (perilaku adaptif)?]],Sheet1!A$2:B$3,2,FALSE)</f>
        <v>0</v>
      </c>
      <c r="AQ6" s="18" t="s">
        <v>27</v>
      </c>
      <c r="AR6" s="19">
        <f>VLOOKUP(Form_Responses1[[#This Row],[Individu yang berhasil memenuhi kebutuhan dan menyelesaikan masalahnya, maka akan terjadinya perilaku yang adaptif?]],Sheet1!A$2:B$3,2,FALSE)</f>
        <v>0</v>
      </c>
    </row>
    <row r="7" spans="1:49" ht="15.75" customHeight="1" x14ac:dyDescent="0.25">
      <c r="A7" s="7">
        <v>45630.456100208336</v>
      </c>
      <c r="B7" s="8" t="s">
        <v>41</v>
      </c>
      <c r="C7" s="8" t="s">
        <v>42</v>
      </c>
      <c r="D7" s="9" t="s">
        <v>43</v>
      </c>
      <c r="E7" s="16" t="s">
        <v>28</v>
      </c>
      <c r="F7" s="16">
        <f>VLOOKUP(Form_Responses1[[#This Row],[Apakah penyesuaian diri ( perilaku adaptif ) membantu seseorang menyesuaikan diri dengan lingkungannya?]],Sheet1!A$2:B$3,2,FALSE)</f>
        <v>1</v>
      </c>
      <c r="G7" s="8" t="s">
        <v>28</v>
      </c>
      <c r="H7" s="16">
        <f>VLOOKUP(Form_Responses1[[#This Row],[Apakah daya juang (resiliensi) diri dapat membantu seseorang menghadapi tekanan atau masalah sehari-hari?]],Sheet1!A$2:B$3,2,FALSE)</f>
        <v>1</v>
      </c>
      <c r="I7" s="16" t="s">
        <v>28</v>
      </c>
      <c r="J7" s="16">
        <f>VLOOKUP(Form_Responses1[[#This Row],[Apakah penyesuaian diri (perilaku adaptif) dipengaruhi oleh kemampuan daya juang (resiliensi) seseorang?]],Sheet1!A$2:B$3,2,FALSE)</f>
        <v>1</v>
      </c>
      <c r="K7" s="16" t="s">
        <v>28</v>
      </c>
      <c r="L7" s="16">
        <f>VLOOKUP(Form_Responses1[[#This Row],[Apakah daya juang (resiliensi) diri dapat di kembangkan melalui pengalaman hidup?]],Sheet1!A$2:B$3,2,FALSE)</f>
        <v>1</v>
      </c>
      <c r="M7" s="16" t="s">
        <v>27</v>
      </c>
      <c r="N7" s="16">
        <f>VLOOKUP(Form_Responses1[[#This Row],[Apakah anda percaya bahwa seseorang dengan daya juang (resiliensi) tinggi lebih mudah beradaptasi dengan perubahan?]],Sheet1!A$2:B$3,2,FALSE)</f>
        <v>0</v>
      </c>
      <c r="O7" s="16" t="s">
        <v>27</v>
      </c>
      <c r="P7" s="16">
        <f>VLOOKUP(Form_Responses1[[#This Row],[Apakah penyesuaian diri (perilaku adaptif) penting untuk membantu seseorang menghadapi tantangan dalam kehidupan?]],Sheet1!A$2:B$3,2,FALSE)</f>
        <v>0</v>
      </c>
      <c r="Q7" s="16" t="s">
        <v>28</v>
      </c>
      <c r="R7" s="16">
        <f>VLOOKUP(Form_Responses1[[#This Row],[Apakah daya juang (resiliensi) dapat membantu seseorang mengelola emosinya dalam situasi sulit?]],Sheet1!A$2:B$3,2,FALSE)</f>
        <v>1</v>
      </c>
      <c r="S7" s="16" t="s">
        <v>28</v>
      </c>
      <c r="T7" s="16">
        <f>VLOOKUP(Form_Responses1[[#This Row],[Apakah anda memahami bahwa daya juang (resiliensi diri) adalah kemampuan untuk bangkit dari kegagalan?]],Sheet1!A$2:B$3,2,FALSE)</f>
        <v>1</v>
      </c>
      <c r="U7" s="16" t="s">
        <v>28</v>
      </c>
      <c r="V7" s="16">
        <f>VLOOKUP(Form_Responses1[[#This Row],[Apakah penyesuaian diri (perilaku adaptif) membantu seseorang mengatasi perubahan lingkungan yang tidak terduga?]],Sheet1!A$2:B$3,2,FALSE)</f>
        <v>1</v>
      </c>
      <c r="W7" s="16" t="s">
        <v>28</v>
      </c>
      <c r="X7" s="16">
        <f>VLOOKUP(Form_Responses1[[#This Row],[Apakah anda merasa bahwa daya juang (resiliensi diri) adalah keterampilan yang penting untuk masa depan?]],Sheet1!A$2:B$3,2,FALSE)</f>
        <v>1</v>
      </c>
      <c r="Y7" s="16" t="s">
        <v>28</v>
      </c>
      <c r="Z7" s="16">
        <f>VLOOKUP(Form_Responses1[[#This Row],[Apakah anda merasa bahwa daya juang (resiliensi diri) berperan dalam membantu individu  mengelola tekanan sosial?]],Sheet1!A$2:B$3,2,FALSE)</f>
        <v>1</v>
      </c>
      <c r="AA7" s="16" t="s">
        <v>28</v>
      </c>
      <c r="AB7" s="16">
        <f>VLOOKUP(Form_Responses1[[#This Row],[Apakah penyesuaian diri (perilaku  adaptif) adalah pelampiasan dari seseorang karena orang-orang di sekitarnya?]],Sheet1!A$2:B$3,2,FALSE)</f>
        <v>1</v>
      </c>
      <c r="AC7" s="16" t="s">
        <v>28</v>
      </c>
      <c r="AD7" s="16">
        <f>VLOOKUP(Form_Responses1[[#This Row],[Seseorang perlu memiliki kemampuan untuk menyesuaikan diri dengan norma atau standar yang ada di lingkungan sosialnya?]],Sheet1!A$2:B$3,2,FALSE)</f>
        <v>1</v>
      </c>
      <c r="AE7" s="16" t="s">
        <v>28</v>
      </c>
      <c r="AF7" s="16">
        <f>VLOOKUP(Form_Responses1[[#This Row],[Daya juang (Resiliensi) yang tinggi akan cenderung lebih mampu menghadapi tantangan dan stres dalam kehidupannya?]],Sheet1!A$2:B$3,2,FALSE)</f>
        <v>1</v>
      </c>
      <c r="AG7" s="16" t="s">
        <v>28</v>
      </c>
      <c r="AH7" s="16">
        <f>VLOOKUP(Form_Responses1[[#This Row],[Status ekonomi mempengaruhi terjadinya penyesuaian diri (perilaku adaptif) dan daya juang (resiliensi) individu?]],Sheet1!A$2:B$3,2,FALSE)</f>
        <v>1</v>
      </c>
      <c r="AI7" s="16" t="s">
        <v>28</v>
      </c>
      <c r="AJ7" s="16">
        <f>VLOOKUP(Form_Responses1[[#This Row],[Kepribadian seseorang yang berbeda-beda mempengaruhi terjadinya penyesuaian diri (perilaku adaptif) dan daya juang (resiliensi) individu?]],Sheet1!A$2:B$3,2,FALSE)</f>
        <v>1</v>
      </c>
      <c r="AK7" s="16" t="s">
        <v>28</v>
      </c>
      <c r="AL7" s="16">
        <f>VLOOKUP(Form_Responses1[[#This Row],[Apakah faktor keluarga penting dalam membentuk penyesuaian diri?]],Sheet1!A$2:B$3,2,FALSE)</f>
        <v>1</v>
      </c>
      <c r="AM7" s="16" t="s">
        <v>28</v>
      </c>
      <c r="AN7" s="16">
        <f>VLOOKUP(Form_Responses1[[#This Row],[Meningkatkan ketahanan individu dan menurunkan tingkat stres adalah cara efikasi diri yang baik?]],Sheet1!A$2:B$3,2,FALSE)</f>
        <v>1</v>
      </c>
      <c r="AO7" s="16" t="s">
        <v>28</v>
      </c>
      <c r="AP7" s="23">
        <f>VLOOKUP(Form_Responses1[[#This Row],[Adanya keterampilan yang baik dalam berinteraksi untuk beradaptasi dengan penyesuaian diri (perilaku adaptif)?]],Sheet1!A$2:B$3,2,FALSE)</f>
        <v>1</v>
      </c>
      <c r="AQ7" s="20" t="s">
        <v>28</v>
      </c>
      <c r="AR7" s="19">
        <f>VLOOKUP(Form_Responses1[[#This Row],[Individu yang berhasil memenuhi kebutuhan dan menyelesaikan masalahnya, maka akan terjadinya perilaku yang adaptif?]],Sheet1!A$2:B$3,2,FALSE)</f>
        <v>1</v>
      </c>
      <c r="AU7" t="s">
        <v>28</v>
      </c>
      <c r="AV7">
        <f>COUNTIF(E2:AR61, "Ya")</f>
        <v>555</v>
      </c>
      <c r="AW7" s="25">
        <f>SUM(AV7/AV9)</f>
        <v>0.46250000000000002</v>
      </c>
    </row>
    <row r="8" spans="1:49" ht="15.75" customHeight="1" x14ac:dyDescent="0.25">
      <c r="A8" s="4">
        <v>45630.456273148149</v>
      </c>
      <c r="B8" s="5" t="s">
        <v>44</v>
      </c>
      <c r="C8" s="5" t="s">
        <v>45</v>
      </c>
      <c r="D8" s="6" t="s">
        <v>26</v>
      </c>
      <c r="E8" s="15" t="s">
        <v>28</v>
      </c>
      <c r="F8" s="15">
        <f>VLOOKUP(Form_Responses1[[#This Row],[Apakah penyesuaian diri ( perilaku adaptif ) membantu seseorang menyesuaikan diri dengan lingkungannya?]],Sheet1!A$2:B$3,2,FALSE)</f>
        <v>1</v>
      </c>
      <c r="G8" s="5" t="s">
        <v>28</v>
      </c>
      <c r="H8" s="15">
        <f>VLOOKUP(Form_Responses1[[#This Row],[Apakah daya juang (resiliensi) diri dapat membantu seseorang menghadapi tekanan atau masalah sehari-hari?]],Sheet1!A$2:B$3,2,FALSE)</f>
        <v>1</v>
      </c>
      <c r="I8" s="15" t="s">
        <v>27</v>
      </c>
      <c r="J8" s="15">
        <f>VLOOKUP(Form_Responses1[[#This Row],[Apakah penyesuaian diri (perilaku adaptif) dipengaruhi oleh kemampuan daya juang (resiliensi) seseorang?]],Sheet1!A$2:B$3,2,FALSE)</f>
        <v>0</v>
      </c>
      <c r="K8" s="15" t="s">
        <v>27</v>
      </c>
      <c r="L8" s="15">
        <f>VLOOKUP(Form_Responses1[[#This Row],[Apakah daya juang (resiliensi) diri dapat di kembangkan melalui pengalaman hidup?]],Sheet1!A$2:B$3,2,FALSE)</f>
        <v>0</v>
      </c>
      <c r="M8" s="15" t="s">
        <v>27</v>
      </c>
      <c r="N8" s="15">
        <f>VLOOKUP(Form_Responses1[[#This Row],[Apakah anda percaya bahwa seseorang dengan daya juang (resiliensi) tinggi lebih mudah beradaptasi dengan perubahan?]],Sheet1!A$2:B$3,2,FALSE)</f>
        <v>0</v>
      </c>
      <c r="O8" s="15" t="s">
        <v>27</v>
      </c>
      <c r="P8" s="15">
        <f>VLOOKUP(Form_Responses1[[#This Row],[Apakah penyesuaian diri (perilaku adaptif) penting untuk membantu seseorang menghadapi tantangan dalam kehidupan?]],Sheet1!A$2:B$3,2,FALSE)</f>
        <v>0</v>
      </c>
      <c r="Q8" s="15" t="s">
        <v>27</v>
      </c>
      <c r="R8" s="15">
        <f>VLOOKUP(Form_Responses1[[#This Row],[Apakah daya juang (resiliensi) dapat membantu seseorang mengelola emosinya dalam situasi sulit?]],Sheet1!A$2:B$3,2,FALSE)</f>
        <v>0</v>
      </c>
      <c r="S8" s="15" t="s">
        <v>27</v>
      </c>
      <c r="T8" s="15">
        <f>VLOOKUP(Form_Responses1[[#This Row],[Apakah anda memahami bahwa daya juang (resiliensi diri) adalah kemampuan untuk bangkit dari kegagalan?]],Sheet1!A$2:B$3,2,FALSE)</f>
        <v>0</v>
      </c>
      <c r="U8" s="15" t="s">
        <v>28</v>
      </c>
      <c r="V8" s="15">
        <f>VLOOKUP(Form_Responses1[[#This Row],[Apakah penyesuaian diri (perilaku adaptif) membantu seseorang mengatasi perubahan lingkungan yang tidak terduga?]],Sheet1!A$2:B$3,2,FALSE)</f>
        <v>1</v>
      </c>
      <c r="W8" s="15" t="s">
        <v>28</v>
      </c>
      <c r="X8" s="15">
        <f>VLOOKUP(Form_Responses1[[#This Row],[Apakah anda merasa bahwa daya juang (resiliensi diri) adalah keterampilan yang penting untuk masa depan?]],Sheet1!A$2:B$3,2,FALSE)</f>
        <v>1</v>
      </c>
      <c r="Y8" s="15" t="s">
        <v>27</v>
      </c>
      <c r="Z8" s="15">
        <f>VLOOKUP(Form_Responses1[[#This Row],[Apakah anda merasa bahwa daya juang (resiliensi diri) berperan dalam membantu individu  mengelola tekanan sosial?]],Sheet1!A$2:B$3,2,FALSE)</f>
        <v>0</v>
      </c>
      <c r="AA8" s="15" t="s">
        <v>27</v>
      </c>
      <c r="AB8" s="15">
        <f>VLOOKUP(Form_Responses1[[#This Row],[Apakah penyesuaian diri (perilaku  adaptif) adalah pelampiasan dari seseorang karena orang-orang di sekitarnya?]],Sheet1!A$2:B$3,2,FALSE)</f>
        <v>0</v>
      </c>
      <c r="AC8" s="15" t="s">
        <v>28</v>
      </c>
      <c r="AD8" s="15">
        <f>VLOOKUP(Form_Responses1[[#This Row],[Seseorang perlu memiliki kemampuan untuk menyesuaikan diri dengan norma atau standar yang ada di lingkungan sosialnya?]],Sheet1!A$2:B$3,2,FALSE)</f>
        <v>1</v>
      </c>
      <c r="AE8" s="15" t="s">
        <v>27</v>
      </c>
      <c r="AF8" s="15">
        <f>VLOOKUP(Form_Responses1[[#This Row],[Daya juang (Resiliensi) yang tinggi akan cenderung lebih mampu menghadapi tantangan dan stres dalam kehidupannya?]],Sheet1!A$2:B$3,2,FALSE)</f>
        <v>0</v>
      </c>
      <c r="AG8" s="15" t="s">
        <v>27</v>
      </c>
      <c r="AH8" s="15">
        <f>VLOOKUP(Form_Responses1[[#This Row],[Status ekonomi mempengaruhi terjadinya penyesuaian diri (perilaku adaptif) dan daya juang (resiliensi) individu?]],Sheet1!A$2:B$3,2,FALSE)</f>
        <v>0</v>
      </c>
      <c r="AI8" s="15" t="s">
        <v>27</v>
      </c>
      <c r="AJ8" s="15">
        <f>VLOOKUP(Form_Responses1[[#This Row],[Kepribadian seseorang yang berbeda-beda mempengaruhi terjadinya penyesuaian diri (perilaku adaptif) dan daya juang (resiliensi) individu?]],Sheet1!A$2:B$3,2,FALSE)</f>
        <v>0</v>
      </c>
      <c r="AK8" s="15" t="s">
        <v>28</v>
      </c>
      <c r="AL8" s="15">
        <f>VLOOKUP(Form_Responses1[[#This Row],[Apakah faktor keluarga penting dalam membentuk penyesuaian diri?]],Sheet1!A$2:B$3,2,FALSE)</f>
        <v>1</v>
      </c>
      <c r="AM8" s="15" t="s">
        <v>27</v>
      </c>
      <c r="AN8" s="15">
        <f>VLOOKUP(Form_Responses1[[#This Row],[Meningkatkan ketahanan individu dan menurunkan tingkat stres adalah cara efikasi diri yang baik?]],Sheet1!A$2:B$3,2,FALSE)</f>
        <v>0</v>
      </c>
      <c r="AO8" s="15" t="s">
        <v>27</v>
      </c>
      <c r="AP8" s="22">
        <f>VLOOKUP(Form_Responses1[[#This Row],[Adanya keterampilan yang baik dalam berinteraksi untuk beradaptasi dengan penyesuaian diri (perilaku adaptif)?]],Sheet1!A$2:B$3,2,FALSE)</f>
        <v>0</v>
      </c>
      <c r="AQ8" s="18" t="s">
        <v>27</v>
      </c>
      <c r="AR8" s="19">
        <f>VLOOKUP(Form_Responses1[[#This Row],[Individu yang berhasil memenuhi kebutuhan dan menyelesaikan masalahnya, maka akan terjadinya perilaku yang adaptif?]],Sheet1!A$2:B$3,2,FALSE)</f>
        <v>0</v>
      </c>
      <c r="AU8" t="s">
        <v>27</v>
      </c>
      <c r="AV8">
        <f>COUNTIF(E2:AR61, "Tidak")</f>
        <v>645</v>
      </c>
      <c r="AW8" s="25">
        <f>SUM(AV8/AV9)</f>
        <v>0.53749999999999998</v>
      </c>
    </row>
    <row r="9" spans="1:49" ht="15.75" customHeight="1" x14ac:dyDescent="0.25">
      <c r="A9" s="7">
        <v>45630.456778171298</v>
      </c>
      <c r="B9" s="8" t="s">
        <v>46</v>
      </c>
      <c r="C9" s="8" t="s">
        <v>47</v>
      </c>
      <c r="D9" s="9" t="s">
        <v>37</v>
      </c>
      <c r="E9" s="16" t="s">
        <v>27</v>
      </c>
      <c r="F9" s="16">
        <f>VLOOKUP(Form_Responses1[[#This Row],[Apakah penyesuaian diri ( perilaku adaptif ) membantu seseorang menyesuaikan diri dengan lingkungannya?]],Sheet1!A$2:B$3,2,FALSE)</f>
        <v>0</v>
      </c>
      <c r="G9" s="8" t="s">
        <v>27</v>
      </c>
      <c r="H9" s="16">
        <f>VLOOKUP(Form_Responses1[[#This Row],[Apakah daya juang (resiliensi) diri dapat membantu seseorang menghadapi tekanan atau masalah sehari-hari?]],Sheet1!A$2:B$3,2,FALSE)</f>
        <v>0</v>
      </c>
      <c r="I9" s="16" t="s">
        <v>28</v>
      </c>
      <c r="J9" s="16">
        <f>VLOOKUP(Form_Responses1[[#This Row],[Apakah penyesuaian diri (perilaku adaptif) dipengaruhi oleh kemampuan daya juang (resiliensi) seseorang?]],Sheet1!A$2:B$3,2,FALSE)</f>
        <v>1</v>
      </c>
      <c r="K9" s="16" t="s">
        <v>28</v>
      </c>
      <c r="L9" s="16">
        <f>VLOOKUP(Form_Responses1[[#This Row],[Apakah daya juang (resiliensi) diri dapat di kembangkan melalui pengalaman hidup?]],Sheet1!A$2:B$3,2,FALSE)</f>
        <v>1</v>
      </c>
      <c r="M9" s="16" t="s">
        <v>28</v>
      </c>
      <c r="N9" s="16">
        <f>VLOOKUP(Form_Responses1[[#This Row],[Apakah anda percaya bahwa seseorang dengan daya juang (resiliensi) tinggi lebih mudah beradaptasi dengan perubahan?]],Sheet1!A$2:B$3,2,FALSE)</f>
        <v>1</v>
      </c>
      <c r="O9" s="16" t="s">
        <v>28</v>
      </c>
      <c r="P9" s="16">
        <f>VLOOKUP(Form_Responses1[[#This Row],[Apakah penyesuaian diri (perilaku adaptif) penting untuk membantu seseorang menghadapi tantangan dalam kehidupan?]],Sheet1!A$2:B$3,2,FALSE)</f>
        <v>1</v>
      </c>
      <c r="Q9" s="16" t="s">
        <v>28</v>
      </c>
      <c r="R9" s="16">
        <f>VLOOKUP(Form_Responses1[[#This Row],[Apakah daya juang (resiliensi) dapat membantu seseorang mengelola emosinya dalam situasi sulit?]],Sheet1!A$2:B$3,2,FALSE)</f>
        <v>1</v>
      </c>
      <c r="S9" s="16" t="s">
        <v>28</v>
      </c>
      <c r="T9" s="16">
        <f>VLOOKUP(Form_Responses1[[#This Row],[Apakah anda memahami bahwa daya juang (resiliensi diri) adalah kemampuan untuk bangkit dari kegagalan?]],Sheet1!A$2:B$3,2,FALSE)</f>
        <v>1</v>
      </c>
      <c r="U9" s="16" t="s">
        <v>27</v>
      </c>
      <c r="V9" s="16">
        <f>VLOOKUP(Form_Responses1[[#This Row],[Apakah penyesuaian diri (perilaku adaptif) membantu seseorang mengatasi perubahan lingkungan yang tidak terduga?]],Sheet1!A$2:B$3,2,FALSE)</f>
        <v>0</v>
      </c>
      <c r="W9" s="16" t="s">
        <v>27</v>
      </c>
      <c r="X9" s="16">
        <f>VLOOKUP(Form_Responses1[[#This Row],[Apakah anda merasa bahwa daya juang (resiliensi diri) adalah keterampilan yang penting untuk masa depan?]],Sheet1!A$2:B$3,2,FALSE)</f>
        <v>0</v>
      </c>
      <c r="Y9" s="16" t="s">
        <v>27</v>
      </c>
      <c r="Z9" s="16">
        <f>VLOOKUP(Form_Responses1[[#This Row],[Apakah anda merasa bahwa daya juang (resiliensi diri) berperan dalam membantu individu  mengelola tekanan sosial?]],Sheet1!A$2:B$3,2,FALSE)</f>
        <v>0</v>
      </c>
      <c r="AA9" s="16" t="s">
        <v>27</v>
      </c>
      <c r="AB9" s="16">
        <f>VLOOKUP(Form_Responses1[[#This Row],[Apakah penyesuaian diri (perilaku  adaptif) adalah pelampiasan dari seseorang karena orang-orang di sekitarnya?]],Sheet1!A$2:B$3,2,FALSE)</f>
        <v>0</v>
      </c>
      <c r="AC9" s="16" t="s">
        <v>27</v>
      </c>
      <c r="AD9" s="16">
        <f>VLOOKUP(Form_Responses1[[#This Row],[Seseorang perlu memiliki kemampuan untuk menyesuaikan diri dengan norma atau standar yang ada di lingkungan sosialnya?]],Sheet1!A$2:B$3,2,FALSE)</f>
        <v>0</v>
      </c>
      <c r="AE9" s="16" t="s">
        <v>27</v>
      </c>
      <c r="AF9" s="16">
        <f>VLOOKUP(Form_Responses1[[#This Row],[Daya juang (Resiliensi) yang tinggi akan cenderung lebih mampu menghadapi tantangan dan stres dalam kehidupannya?]],Sheet1!A$2:B$3,2,FALSE)</f>
        <v>0</v>
      </c>
      <c r="AG9" s="16" t="s">
        <v>27</v>
      </c>
      <c r="AH9" s="16">
        <f>VLOOKUP(Form_Responses1[[#This Row],[Status ekonomi mempengaruhi terjadinya penyesuaian diri (perilaku adaptif) dan daya juang (resiliensi) individu?]],Sheet1!A$2:B$3,2,FALSE)</f>
        <v>0</v>
      </c>
      <c r="AI9" s="16" t="s">
        <v>27</v>
      </c>
      <c r="AJ9" s="16">
        <f>VLOOKUP(Form_Responses1[[#This Row],[Kepribadian seseorang yang berbeda-beda mempengaruhi terjadinya penyesuaian diri (perilaku adaptif) dan daya juang (resiliensi) individu?]],Sheet1!A$2:B$3,2,FALSE)</f>
        <v>0</v>
      </c>
      <c r="AK9" s="16" t="s">
        <v>27</v>
      </c>
      <c r="AL9" s="16">
        <f>VLOOKUP(Form_Responses1[[#This Row],[Apakah faktor keluarga penting dalam membentuk penyesuaian diri?]],Sheet1!A$2:B$3,2,FALSE)</f>
        <v>0</v>
      </c>
      <c r="AM9" s="16" t="s">
        <v>27</v>
      </c>
      <c r="AN9" s="16">
        <f>VLOOKUP(Form_Responses1[[#This Row],[Meningkatkan ketahanan individu dan menurunkan tingkat stres adalah cara efikasi diri yang baik?]],Sheet1!A$2:B$3,2,FALSE)</f>
        <v>0</v>
      </c>
      <c r="AO9" s="16" t="s">
        <v>27</v>
      </c>
      <c r="AP9" s="23">
        <f>VLOOKUP(Form_Responses1[[#This Row],[Adanya keterampilan yang baik dalam berinteraksi untuk beradaptasi dengan penyesuaian diri (perilaku adaptif)?]],Sheet1!A$2:B$3,2,FALSE)</f>
        <v>0</v>
      </c>
      <c r="AQ9" s="20" t="s">
        <v>27</v>
      </c>
      <c r="AR9" s="19">
        <f>VLOOKUP(Form_Responses1[[#This Row],[Individu yang berhasil memenuhi kebutuhan dan menyelesaikan masalahnya, maka akan terjadinya perilaku yang adaptif?]],Sheet1!A$2:B$3,2,FALSE)</f>
        <v>0</v>
      </c>
      <c r="AV9">
        <f>SUM(AV7:AV8)</f>
        <v>1200</v>
      </c>
      <c r="AW9" s="25">
        <f>SUM(AW7:AW8)</f>
        <v>1</v>
      </c>
    </row>
    <row r="10" spans="1:49" ht="15.75" customHeight="1" x14ac:dyDescent="0.25">
      <c r="A10" s="4">
        <v>45630.456931388893</v>
      </c>
      <c r="B10" s="5" t="s">
        <v>48</v>
      </c>
      <c r="C10" s="5" t="s">
        <v>49</v>
      </c>
      <c r="D10" s="6" t="s">
        <v>37</v>
      </c>
      <c r="E10" s="15" t="s">
        <v>27</v>
      </c>
      <c r="F10" s="15">
        <f>VLOOKUP(Form_Responses1[[#This Row],[Apakah penyesuaian diri ( perilaku adaptif ) membantu seseorang menyesuaikan diri dengan lingkungannya?]],Sheet1!A$2:B$3,2,FALSE)</f>
        <v>0</v>
      </c>
      <c r="G10" s="5" t="s">
        <v>27</v>
      </c>
      <c r="H10" s="15">
        <f>VLOOKUP(Form_Responses1[[#This Row],[Apakah daya juang (resiliensi) diri dapat membantu seseorang menghadapi tekanan atau masalah sehari-hari?]],Sheet1!A$2:B$3,2,FALSE)</f>
        <v>0</v>
      </c>
      <c r="I10" s="15" t="s">
        <v>27</v>
      </c>
      <c r="J10" s="15">
        <f>VLOOKUP(Form_Responses1[[#This Row],[Apakah penyesuaian diri (perilaku adaptif) dipengaruhi oleh kemampuan daya juang (resiliensi) seseorang?]],Sheet1!A$2:B$3,2,FALSE)</f>
        <v>0</v>
      </c>
      <c r="K10" s="15" t="s">
        <v>28</v>
      </c>
      <c r="L10" s="15">
        <f>VLOOKUP(Form_Responses1[[#This Row],[Apakah daya juang (resiliensi) diri dapat di kembangkan melalui pengalaman hidup?]],Sheet1!A$2:B$3,2,FALSE)</f>
        <v>1</v>
      </c>
      <c r="M10" s="15" t="s">
        <v>27</v>
      </c>
      <c r="N10" s="15">
        <f>VLOOKUP(Form_Responses1[[#This Row],[Apakah anda percaya bahwa seseorang dengan daya juang (resiliensi) tinggi lebih mudah beradaptasi dengan perubahan?]],Sheet1!A$2:B$3,2,FALSE)</f>
        <v>0</v>
      </c>
      <c r="O10" s="15" t="s">
        <v>27</v>
      </c>
      <c r="P10" s="15">
        <f>VLOOKUP(Form_Responses1[[#This Row],[Apakah penyesuaian diri (perilaku adaptif) penting untuk membantu seseorang menghadapi tantangan dalam kehidupan?]],Sheet1!A$2:B$3,2,FALSE)</f>
        <v>0</v>
      </c>
      <c r="Q10" s="15" t="s">
        <v>27</v>
      </c>
      <c r="R10" s="15">
        <f>VLOOKUP(Form_Responses1[[#This Row],[Apakah daya juang (resiliensi) dapat membantu seseorang mengelola emosinya dalam situasi sulit?]],Sheet1!A$2:B$3,2,FALSE)</f>
        <v>0</v>
      </c>
      <c r="S10" s="15" t="s">
        <v>27</v>
      </c>
      <c r="T10" s="15">
        <f>VLOOKUP(Form_Responses1[[#This Row],[Apakah anda memahami bahwa daya juang (resiliensi diri) adalah kemampuan untuk bangkit dari kegagalan?]],Sheet1!A$2:B$3,2,FALSE)</f>
        <v>0</v>
      </c>
      <c r="U10" s="15" t="s">
        <v>27</v>
      </c>
      <c r="V10" s="15">
        <f>VLOOKUP(Form_Responses1[[#This Row],[Apakah penyesuaian diri (perilaku adaptif) membantu seseorang mengatasi perubahan lingkungan yang tidak terduga?]],Sheet1!A$2:B$3,2,FALSE)</f>
        <v>0</v>
      </c>
      <c r="W10" s="15" t="s">
        <v>27</v>
      </c>
      <c r="X10" s="15">
        <f>VLOOKUP(Form_Responses1[[#This Row],[Apakah anda merasa bahwa daya juang (resiliensi diri) adalah keterampilan yang penting untuk masa depan?]],Sheet1!A$2:B$3,2,FALSE)</f>
        <v>0</v>
      </c>
      <c r="Y10" s="15" t="s">
        <v>27</v>
      </c>
      <c r="Z10" s="15">
        <f>VLOOKUP(Form_Responses1[[#This Row],[Apakah anda merasa bahwa daya juang (resiliensi diri) berperan dalam membantu individu  mengelola tekanan sosial?]],Sheet1!A$2:B$3,2,FALSE)</f>
        <v>0</v>
      </c>
      <c r="AA10" s="15" t="s">
        <v>28</v>
      </c>
      <c r="AB10" s="15">
        <f>VLOOKUP(Form_Responses1[[#This Row],[Apakah penyesuaian diri (perilaku  adaptif) adalah pelampiasan dari seseorang karena orang-orang di sekitarnya?]],Sheet1!A$2:B$3,2,FALSE)</f>
        <v>1</v>
      </c>
      <c r="AC10" s="15" t="s">
        <v>28</v>
      </c>
      <c r="AD10" s="15">
        <f>VLOOKUP(Form_Responses1[[#This Row],[Seseorang perlu memiliki kemampuan untuk menyesuaikan diri dengan norma atau standar yang ada di lingkungan sosialnya?]],Sheet1!A$2:B$3,2,FALSE)</f>
        <v>1</v>
      </c>
      <c r="AE10" s="15" t="s">
        <v>27</v>
      </c>
      <c r="AF10" s="15">
        <f>VLOOKUP(Form_Responses1[[#This Row],[Daya juang (Resiliensi) yang tinggi akan cenderung lebih mampu menghadapi tantangan dan stres dalam kehidupannya?]],Sheet1!A$2:B$3,2,FALSE)</f>
        <v>0</v>
      </c>
      <c r="AG10" s="15" t="s">
        <v>27</v>
      </c>
      <c r="AH10" s="15">
        <f>VLOOKUP(Form_Responses1[[#This Row],[Status ekonomi mempengaruhi terjadinya penyesuaian diri (perilaku adaptif) dan daya juang (resiliensi) individu?]],Sheet1!A$2:B$3,2,FALSE)</f>
        <v>0</v>
      </c>
      <c r="AI10" s="15" t="s">
        <v>27</v>
      </c>
      <c r="AJ10" s="15">
        <f>VLOOKUP(Form_Responses1[[#This Row],[Kepribadian seseorang yang berbeda-beda mempengaruhi terjadinya penyesuaian diri (perilaku adaptif) dan daya juang (resiliensi) individu?]],Sheet1!A$2:B$3,2,FALSE)</f>
        <v>0</v>
      </c>
      <c r="AK10" s="15" t="s">
        <v>27</v>
      </c>
      <c r="AL10" s="15">
        <f>VLOOKUP(Form_Responses1[[#This Row],[Apakah faktor keluarga penting dalam membentuk penyesuaian diri?]],Sheet1!A$2:B$3,2,FALSE)</f>
        <v>0</v>
      </c>
      <c r="AM10" s="15" t="s">
        <v>28</v>
      </c>
      <c r="AN10" s="15">
        <f>VLOOKUP(Form_Responses1[[#This Row],[Meningkatkan ketahanan individu dan menurunkan tingkat stres adalah cara efikasi diri yang baik?]],Sheet1!A$2:B$3,2,FALSE)</f>
        <v>1</v>
      </c>
      <c r="AO10" s="15" t="s">
        <v>28</v>
      </c>
      <c r="AP10" s="22">
        <f>VLOOKUP(Form_Responses1[[#This Row],[Adanya keterampilan yang baik dalam berinteraksi untuk beradaptasi dengan penyesuaian diri (perilaku adaptif)?]],Sheet1!A$2:B$3,2,FALSE)</f>
        <v>1</v>
      </c>
      <c r="AQ10" s="18" t="s">
        <v>28</v>
      </c>
      <c r="AR10" s="19">
        <f>VLOOKUP(Form_Responses1[[#This Row],[Individu yang berhasil memenuhi kebutuhan dan menyelesaikan masalahnya, maka akan terjadinya perilaku yang adaptif?]],Sheet1!A$2:B$3,2,FALSE)</f>
        <v>1</v>
      </c>
    </row>
    <row r="11" spans="1:49" ht="15.75" customHeight="1" x14ac:dyDescent="0.25">
      <c r="A11" s="7">
        <v>45630.457534027781</v>
      </c>
      <c r="B11" s="8" t="s">
        <v>50</v>
      </c>
      <c r="C11" s="8" t="s">
        <v>51</v>
      </c>
      <c r="D11" s="8" t="s">
        <v>40</v>
      </c>
      <c r="E11" s="16" t="s">
        <v>27</v>
      </c>
      <c r="F11" s="16">
        <f>VLOOKUP(Form_Responses1[[#This Row],[Apakah penyesuaian diri ( perilaku adaptif ) membantu seseorang menyesuaikan diri dengan lingkungannya?]],Sheet1!A$2:B$3,2,FALSE)</f>
        <v>0</v>
      </c>
      <c r="G11" s="8" t="s">
        <v>27</v>
      </c>
      <c r="H11" s="16">
        <f>VLOOKUP(Form_Responses1[[#This Row],[Apakah daya juang (resiliensi) diri dapat membantu seseorang menghadapi tekanan atau masalah sehari-hari?]],Sheet1!A$2:B$3,2,FALSE)</f>
        <v>0</v>
      </c>
      <c r="I11" s="16" t="s">
        <v>27</v>
      </c>
      <c r="J11" s="16">
        <f>VLOOKUP(Form_Responses1[[#This Row],[Apakah penyesuaian diri (perilaku adaptif) dipengaruhi oleh kemampuan daya juang (resiliensi) seseorang?]],Sheet1!A$2:B$3,2,FALSE)</f>
        <v>0</v>
      </c>
      <c r="K11" s="16" t="s">
        <v>27</v>
      </c>
      <c r="L11" s="16">
        <f>VLOOKUP(Form_Responses1[[#This Row],[Apakah daya juang (resiliensi) diri dapat di kembangkan melalui pengalaman hidup?]],Sheet1!A$2:B$3,2,FALSE)</f>
        <v>0</v>
      </c>
      <c r="M11" s="16" t="s">
        <v>28</v>
      </c>
      <c r="N11" s="16">
        <f>VLOOKUP(Form_Responses1[[#This Row],[Apakah anda percaya bahwa seseorang dengan daya juang (resiliensi) tinggi lebih mudah beradaptasi dengan perubahan?]],Sheet1!A$2:B$3,2,FALSE)</f>
        <v>1</v>
      </c>
      <c r="O11" s="16" t="s">
        <v>28</v>
      </c>
      <c r="P11" s="16">
        <f>VLOOKUP(Form_Responses1[[#This Row],[Apakah penyesuaian diri (perilaku adaptif) penting untuk membantu seseorang menghadapi tantangan dalam kehidupan?]],Sheet1!A$2:B$3,2,FALSE)</f>
        <v>1</v>
      </c>
      <c r="Q11" s="16" t="s">
        <v>28</v>
      </c>
      <c r="R11" s="16">
        <f>VLOOKUP(Form_Responses1[[#This Row],[Apakah daya juang (resiliensi) dapat membantu seseorang mengelola emosinya dalam situasi sulit?]],Sheet1!A$2:B$3,2,FALSE)</f>
        <v>1</v>
      </c>
      <c r="S11" s="16" t="s">
        <v>27</v>
      </c>
      <c r="T11" s="16">
        <f>VLOOKUP(Form_Responses1[[#This Row],[Apakah anda memahami bahwa daya juang (resiliensi diri) adalah kemampuan untuk bangkit dari kegagalan?]],Sheet1!A$2:B$3,2,FALSE)</f>
        <v>0</v>
      </c>
      <c r="U11" s="16" t="s">
        <v>27</v>
      </c>
      <c r="V11" s="16">
        <f>VLOOKUP(Form_Responses1[[#This Row],[Apakah penyesuaian diri (perilaku adaptif) membantu seseorang mengatasi perubahan lingkungan yang tidak terduga?]],Sheet1!A$2:B$3,2,FALSE)</f>
        <v>0</v>
      </c>
      <c r="W11" s="16" t="s">
        <v>27</v>
      </c>
      <c r="X11" s="16">
        <f>VLOOKUP(Form_Responses1[[#This Row],[Apakah anda merasa bahwa daya juang (resiliensi diri) adalah keterampilan yang penting untuk masa depan?]],Sheet1!A$2:B$3,2,FALSE)</f>
        <v>0</v>
      </c>
      <c r="Y11" s="16" t="s">
        <v>27</v>
      </c>
      <c r="Z11" s="16">
        <f>VLOOKUP(Form_Responses1[[#This Row],[Apakah anda merasa bahwa daya juang (resiliensi diri) berperan dalam membantu individu  mengelola tekanan sosial?]],Sheet1!A$2:B$3,2,FALSE)</f>
        <v>0</v>
      </c>
      <c r="AA11" s="16" t="s">
        <v>27</v>
      </c>
      <c r="AB11" s="16">
        <f>VLOOKUP(Form_Responses1[[#This Row],[Apakah penyesuaian diri (perilaku  adaptif) adalah pelampiasan dari seseorang karena orang-orang di sekitarnya?]],Sheet1!A$2:B$3,2,FALSE)</f>
        <v>0</v>
      </c>
      <c r="AC11" s="16" t="s">
        <v>28</v>
      </c>
      <c r="AD11" s="16">
        <f>VLOOKUP(Form_Responses1[[#This Row],[Seseorang perlu memiliki kemampuan untuk menyesuaikan diri dengan norma atau standar yang ada di lingkungan sosialnya?]],Sheet1!A$2:B$3,2,FALSE)</f>
        <v>1</v>
      </c>
      <c r="AE11" s="16" t="s">
        <v>27</v>
      </c>
      <c r="AF11" s="16">
        <f>VLOOKUP(Form_Responses1[[#This Row],[Daya juang (Resiliensi) yang tinggi akan cenderung lebih mampu menghadapi tantangan dan stres dalam kehidupannya?]],Sheet1!A$2:B$3,2,FALSE)</f>
        <v>0</v>
      </c>
      <c r="AG11" s="16" t="s">
        <v>28</v>
      </c>
      <c r="AH11" s="16">
        <f>VLOOKUP(Form_Responses1[[#This Row],[Status ekonomi mempengaruhi terjadinya penyesuaian diri (perilaku adaptif) dan daya juang (resiliensi) individu?]],Sheet1!A$2:B$3,2,FALSE)</f>
        <v>1</v>
      </c>
      <c r="AI11" s="16" t="s">
        <v>27</v>
      </c>
      <c r="AJ11" s="16">
        <f>VLOOKUP(Form_Responses1[[#This Row],[Kepribadian seseorang yang berbeda-beda mempengaruhi terjadinya penyesuaian diri (perilaku adaptif) dan daya juang (resiliensi) individu?]],Sheet1!A$2:B$3,2,FALSE)</f>
        <v>0</v>
      </c>
      <c r="AK11" s="16" t="s">
        <v>28</v>
      </c>
      <c r="AL11" s="16">
        <f>VLOOKUP(Form_Responses1[[#This Row],[Apakah faktor keluarga penting dalam membentuk penyesuaian diri?]],Sheet1!A$2:B$3,2,FALSE)</f>
        <v>1</v>
      </c>
      <c r="AM11" s="16" t="s">
        <v>27</v>
      </c>
      <c r="AN11" s="16">
        <f>VLOOKUP(Form_Responses1[[#This Row],[Meningkatkan ketahanan individu dan menurunkan tingkat stres adalah cara efikasi diri yang baik?]],Sheet1!A$2:B$3,2,FALSE)</f>
        <v>0</v>
      </c>
      <c r="AO11" s="16" t="s">
        <v>27</v>
      </c>
      <c r="AP11" s="23">
        <f>VLOOKUP(Form_Responses1[[#This Row],[Adanya keterampilan yang baik dalam berinteraksi untuk beradaptasi dengan penyesuaian diri (perilaku adaptif)?]],Sheet1!A$2:B$3,2,FALSE)</f>
        <v>0</v>
      </c>
      <c r="AQ11" s="20" t="s">
        <v>27</v>
      </c>
      <c r="AR11" s="19">
        <f>VLOOKUP(Form_Responses1[[#This Row],[Individu yang berhasil memenuhi kebutuhan dan menyelesaikan masalahnya, maka akan terjadinya perilaku yang adaptif?]],Sheet1!A$2:B$3,2,FALSE)</f>
        <v>0</v>
      </c>
    </row>
    <row r="12" spans="1:49" ht="15.75" customHeight="1" x14ac:dyDescent="0.25">
      <c r="A12" s="4">
        <v>45630.457560243056</v>
      </c>
      <c r="B12" s="5" t="s">
        <v>52</v>
      </c>
      <c r="C12" s="5" t="s">
        <v>53</v>
      </c>
      <c r="D12" s="6" t="s">
        <v>43</v>
      </c>
      <c r="E12" s="15" t="s">
        <v>27</v>
      </c>
      <c r="F12" s="15">
        <f>VLOOKUP(Form_Responses1[[#This Row],[Apakah penyesuaian diri ( perilaku adaptif ) membantu seseorang menyesuaikan diri dengan lingkungannya?]],Sheet1!A$2:B$3,2,FALSE)</f>
        <v>0</v>
      </c>
      <c r="G12" s="5" t="s">
        <v>28</v>
      </c>
      <c r="H12" s="15">
        <f>VLOOKUP(Form_Responses1[[#This Row],[Apakah daya juang (resiliensi) diri dapat membantu seseorang menghadapi tekanan atau masalah sehari-hari?]],Sheet1!A$2:B$3,2,FALSE)</f>
        <v>1</v>
      </c>
      <c r="I12" s="15" t="s">
        <v>28</v>
      </c>
      <c r="J12" s="15">
        <f>VLOOKUP(Form_Responses1[[#This Row],[Apakah penyesuaian diri (perilaku adaptif) dipengaruhi oleh kemampuan daya juang (resiliensi) seseorang?]],Sheet1!A$2:B$3,2,FALSE)</f>
        <v>1</v>
      </c>
      <c r="K12" s="15" t="s">
        <v>28</v>
      </c>
      <c r="L12" s="15">
        <f>VLOOKUP(Form_Responses1[[#This Row],[Apakah daya juang (resiliensi) diri dapat di kembangkan melalui pengalaman hidup?]],Sheet1!A$2:B$3,2,FALSE)</f>
        <v>1</v>
      </c>
      <c r="M12" s="15" t="s">
        <v>27</v>
      </c>
      <c r="N12" s="15">
        <f>VLOOKUP(Form_Responses1[[#This Row],[Apakah anda percaya bahwa seseorang dengan daya juang (resiliensi) tinggi lebih mudah beradaptasi dengan perubahan?]],Sheet1!A$2:B$3,2,FALSE)</f>
        <v>0</v>
      </c>
      <c r="O12" s="15" t="s">
        <v>27</v>
      </c>
      <c r="P12" s="15">
        <f>VLOOKUP(Form_Responses1[[#This Row],[Apakah penyesuaian diri (perilaku adaptif) penting untuk membantu seseorang menghadapi tantangan dalam kehidupan?]],Sheet1!A$2:B$3,2,FALSE)</f>
        <v>0</v>
      </c>
      <c r="Q12" s="15" t="s">
        <v>28</v>
      </c>
      <c r="R12" s="15">
        <f>VLOOKUP(Form_Responses1[[#This Row],[Apakah daya juang (resiliensi) dapat membantu seseorang mengelola emosinya dalam situasi sulit?]],Sheet1!A$2:B$3,2,FALSE)</f>
        <v>1</v>
      </c>
      <c r="S12" s="15" t="s">
        <v>27</v>
      </c>
      <c r="T12" s="15">
        <f>VLOOKUP(Form_Responses1[[#This Row],[Apakah anda memahami bahwa daya juang (resiliensi diri) adalah kemampuan untuk bangkit dari kegagalan?]],Sheet1!A$2:B$3,2,FALSE)</f>
        <v>0</v>
      </c>
      <c r="U12" s="15" t="s">
        <v>28</v>
      </c>
      <c r="V12" s="15">
        <f>VLOOKUP(Form_Responses1[[#This Row],[Apakah penyesuaian diri (perilaku adaptif) membantu seseorang mengatasi perubahan lingkungan yang tidak terduga?]],Sheet1!A$2:B$3,2,FALSE)</f>
        <v>1</v>
      </c>
      <c r="W12" s="15" t="s">
        <v>28</v>
      </c>
      <c r="X12" s="15">
        <f>VLOOKUP(Form_Responses1[[#This Row],[Apakah anda merasa bahwa daya juang (resiliensi diri) adalah keterampilan yang penting untuk masa depan?]],Sheet1!A$2:B$3,2,FALSE)</f>
        <v>1</v>
      </c>
      <c r="Y12" s="15" t="s">
        <v>27</v>
      </c>
      <c r="Z12" s="15">
        <f>VLOOKUP(Form_Responses1[[#This Row],[Apakah anda merasa bahwa daya juang (resiliensi diri) berperan dalam membantu individu  mengelola tekanan sosial?]],Sheet1!A$2:B$3,2,FALSE)</f>
        <v>0</v>
      </c>
      <c r="AA12" s="15" t="s">
        <v>27</v>
      </c>
      <c r="AB12" s="15">
        <f>VLOOKUP(Form_Responses1[[#This Row],[Apakah penyesuaian diri (perilaku  adaptif) adalah pelampiasan dari seseorang karena orang-orang di sekitarnya?]],Sheet1!A$2:B$3,2,FALSE)</f>
        <v>0</v>
      </c>
      <c r="AC12" s="15" t="s">
        <v>27</v>
      </c>
      <c r="AD12" s="15">
        <f>VLOOKUP(Form_Responses1[[#This Row],[Seseorang perlu memiliki kemampuan untuk menyesuaikan diri dengan norma atau standar yang ada di lingkungan sosialnya?]],Sheet1!A$2:B$3,2,FALSE)</f>
        <v>0</v>
      </c>
      <c r="AE12" s="15" t="s">
        <v>28</v>
      </c>
      <c r="AF12" s="15">
        <f>VLOOKUP(Form_Responses1[[#This Row],[Daya juang (Resiliensi) yang tinggi akan cenderung lebih mampu menghadapi tantangan dan stres dalam kehidupannya?]],Sheet1!A$2:B$3,2,FALSE)</f>
        <v>1</v>
      </c>
      <c r="AG12" s="15" t="s">
        <v>27</v>
      </c>
      <c r="AH12" s="15">
        <f>VLOOKUP(Form_Responses1[[#This Row],[Status ekonomi mempengaruhi terjadinya penyesuaian diri (perilaku adaptif) dan daya juang (resiliensi) individu?]],Sheet1!A$2:B$3,2,FALSE)</f>
        <v>0</v>
      </c>
      <c r="AI12" s="15" t="s">
        <v>28</v>
      </c>
      <c r="AJ12" s="15">
        <f>VLOOKUP(Form_Responses1[[#This Row],[Kepribadian seseorang yang berbeda-beda mempengaruhi terjadinya penyesuaian diri (perilaku adaptif) dan daya juang (resiliensi) individu?]],Sheet1!A$2:B$3,2,FALSE)</f>
        <v>1</v>
      </c>
      <c r="AK12" s="15" t="s">
        <v>27</v>
      </c>
      <c r="AL12" s="15">
        <f>VLOOKUP(Form_Responses1[[#This Row],[Apakah faktor keluarga penting dalam membentuk penyesuaian diri?]],Sheet1!A$2:B$3,2,FALSE)</f>
        <v>0</v>
      </c>
      <c r="AM12" s="15" t="s">
        <v>27</v>
      </c>
      <c r="AN12" s="15">
        <f>VLOOKUP(Form_Responses1[[#This Row],[Meningkatkan ketahanan individu dan menurunkan tingkat stres adalah cara efikasi diri yang baik?]],Sheet1!A$2:B$3,2,FALSE)</f>
        <v>0</v>
      </c>
      <c r="AO12" s="15" t="s">
        <v>27</v>
      </c>
      <c r="AP12" s="22">
        <f>VLOOKUP(Form_Responses1[[#This Row],[Adanya keterampilan yang baik dalam berinteraksi untuk beradaptasi dengan penyesuaian diri (perilaku adaptif)?]],Sheet1!A$2:B$3,2,FALSE)</f>
        <v>0</v>
      </c>
      <c r="AQ12" s="18" t="s">
        <v>27</v>
      </c>
      <c r="AR12" s="19">
        <f>VLOOKUP(Form_Responses1[[#This Row],[Individu yang berhasil memenuhi kebutuhan dan menyelesaikan masalahnya, maka akan terjadinya perilaku yang adaptif?]],Sheet1!A$2:B$3,2,FALSE)</f>
        <v>0</v>
      </c>
    </row>
    <row r="13" spans="1:49" ht="15.75" customHeight="1" x14ac:dyDescent="0.25">
      <c r="A13" s="7">
        <v>45630.45790065972</v>
      </c>
      <c r="B13" s="8" t="s">
        <v>54</v>
      </c>
      <c r="C13" s="8" t="s">
        <v>55</v>
      </c>
      <c r="D13" s="9" t="s">
        <v>43</v>
      </c>
      <c r="E13" s="16" t="s">
        <v>27</v>
      </c>
      <c r="F13" s="16">
        <f>VLOOKUP(Form_Responses1[[#This Row],[Apakah penyesuaian diri ( perilaku adaptif ) membantu seseorang menyesuaikan diri dengan lingkungannya?]],Sheet1!A$2:B$3,2,FALSE)</f>
        <v>0</v>
      </c>
      <c r="G13" s="8" t="s">
        <v>27</v>
      </c>
      <c r="H13" s="16">
        <f>VLOOKUP(Form_Responses1[[#This Row],[Apakah daya juang (resiliensi) diri dapat membantu seseorang menghadapi tekanan atau masalah sehari-hari?]],Sheet1!A$2:B$3,2,FALSE)</f>
        <v>0</v>
      </c>
      <c r="I13" s="16" t="s">
        <v>27</v>
      </c>
      <c r="J13" s="16">
        <f>VLOOKUP(Form_Responses1[[#This Row],[Apakah penyesuaian diri (perilaku adaptif) dipengaruhi oleh kemampuan daya juang (resiliensi) seseorang?]],Sheet1!A$2:B$3,2,FALSE)</f>
        <v>0</v>
      </c>
      <c r="K13" s="16" t="s">
        <v>27</v>
      </c>
      <c r="L13" s="16">
        <f>VLOOKUP(Form_Responses1[[#This Row],[Apakah daya juang (resiliensi) diri dapat di kembangkan melalui pengalaman hidup?]],Sheet1!A$2:B$3,2,FALSE)</f>
        <v>0</v>
      </c>
      <c r="M13" s="16" t="s">
        <v>27</v>
      </c>
      <c r="N13" s="16">
        <f>VLOOKUP(Form_Responses1[[#This Row],[Apakah anda percaya bahwa seseorang dengan daya juang (resiliensi) tinggi lebih mudah beradaptasi dengan perubahan?]],Sheet1!A$2:B$3,2,FALSE)</f>
        <v>0</v>
      </c>
      <c r="O13" s="16" t="s">
        <v>27</v>
      </c>
      <c r="P13" s="16">
        <f>VLOOKUP(Form_Responses1[[#This Row],[Apakah penyesuaian diri (perilaku adaptif) penting untuk membantu seseorang menghadapi tantangan dalam kehidupan?]],Sheet1!A$2:B$3,2,FALSE)</f>
        <v>0</v>
      </c>
      <c r="Q13" s="16" t="s">
        <v>27</v>
      </c>
      <c r="R13" s="16">
        <f>VLOOKUP(Form_Responses1[[#This Row],[Apakah daya juang (resiliensi) dapat membantu seseorang mengelola emosinya dalam situasi sulit?]],Sheet1!A$2:B$3,2,FALSE)</f>
        <v>0</v>
      </c>
      <c r="S13" s="16" t="s">
        <v>28</v>
      </c>
      <c r="T13" s="16">
        <f>VLOOKUP(Form_Responses1[[#This Row],[Apakah anda memahami bahwa daya juang (resiliensi diri) adalah kemampuan untuk bangkit dari kegagalan?]],Sheet1!A$2:B$3,2,FALSE)</f>
        <v>1</v>
      </c>
      <c r="U13" s="16" t="s">
        <v>27</v>
      </c>
      <c r="V13" s="16">
        <f>VLOOKUP(Form_Responses1[[#This Row],[Apakah penyesuaian diri (perilaku adaptif) membantu seseorang mengatasi perubahan lingkungan yang tidak terduga?]],Sheet1!A$2:B$3,2,FALSE)</f>
        <v>0</v>
      </c>
      <c r="W13" s="16" t="s">
        <v>27</v>
      </c>
      <c r="X13" s="16">
        <f>VLOOKUP(Form_Responses1[[#This Row],[Apakah anda merasa bahwa daya juang (resiliensi diri) adalah keterampilan yang penting untuk masa depan?]],Sheet1!A$2:B$3,2,FALSE)</f>
        <v>0</v>
      </c>
      <c r="Y13" s="16" t="s">
        <v>27</v>
      </c>
      <c r="Z13" s="16">
        <f>VLOOKUP(Form_Responses1[[#This Row],[Apakah anda merasa bahwa daya juang (resiliensi diri) berperan dalam membantu individu  mengelola tekanan sosial?]],Sheet1!A$2:B$3,2,FALSE)</f>
        <v>0</v>
      </c>
      <c r="AA13" s="16" t="s">
        <v>28</v>
      </c>
      <c r="AB13" s="16">
        <f>VLOOKUP(Form_Responses1[[#This Row],[Apakah penyesuaian diri (perilaku  adaptif) adalah pelampiasan dari seseorang karena orang-orang di sekitarnya?]],Sheet1!A$2:B$3,2,FALSE)</f>
        <v>1</v>
      </c>
      <c r="AC13" s="16" t="s">
        <v>27</v>
      </c>
      <c r="AD13" s="16">
        <f>VLOOKUP(Form_Responses1[[#This Row],[Seseorang perlu memiliki kemampuan untuk menyesuaikan diri dengan norma atau standar yang ada di lingkungan sosialnya?]],Sheet1!A$2:B$3,2,FALSE)</f>
        <v>0</v>
      </c>
      <c r="AE13" s="16" t="s">
        <v>28</v>
      </c>
      <c r="AF13" s="16">
        <f>VLOOKUP(Form_Responses1[[#This Row],[Daya juang (Resiliensi) yang tinggi akan cenderung lebih mampu menghadapi tantangan dan stres dalam kehidupannya?]],Sheet1!A$2:B$3,2,FALSE)</f>
        <v>1</v>
      </c>
      <c r="AG13" s="16" t="s">
        <v>27</v>
      </c>
      <c r="AH13" s="16">
        <f>VLOOKUP(Form_Responses1[[#This Row],[Status ekonomi mempengaruhi terjadinya penyesuaian diri (perilaku adaptif) dan daya juang (resiliensi) individu?]],Sheet1!A$2:B$3,2,FALSE)</f>
        <v>0</v>
      </c>
      <c r="AI13" s="16" t="s">
        <v>27</v>
      </c>
      <c r="AJ13" s="16">
        <f>VLOOKUP(Form_Responses1[[#This Row],[Kepribadian seseorang yang berbeda-beda mempengaruhi terjadinya penyesuaian diri (perilaku adaptif) dan daya juang (resiliensi) individu?]],Sheet1!A$2:B$3,2,FALSE)</f>
        <v>0</v>
      </c>
      <c r="AK13" s="16" t="s">
        <v>27</v>
      </c>
      <c r="AL13" s="16">
        <f>VLOOKUP(Form_Responses1[[#This Row],[Apakah faktor keluarga penting dalam membentuk penyesuaian diri?]],Sheet1!A$2:B$3,2,FALSE)</f>
        <v>0</v>
      </c>
      <c r="AM13" s="16" t="s">
        <v>27</v>
      </c>
      <c r="AN13" s="16">
        <f>VLOOKUP(Form_Responses1[[#This Row],[Meningkatkan ketahanan individu dan menurunkan tingkat stres adalah cara efikasi diri yang baik?]],Sheet1!A$2:B$3,2,FALSE)</f>
        <v>0</v>
      </c>
      <c r="AO13" s="16" t="s">
        <v>27</v>
      </c>
      <c r="AP13" s="23">
        <f>VLOOKUP(Form_Responses1[[#This Row],[Adanya keterampilan yang baik dalam berinteraksi untuk beradaptasi dengan penyesuaian diri (perilaku adaptif)?]],Sheet1!A$2:B$3,2,FALSE)</f>
        <v>0</v>
      </c>
      <c r="AQ13" s="20" t="s">
        <v>28</v>
      </c>
      <c r="AR13" s="19">
        <f>VLOOKUP(Form_Responses1[[#This Row],[Individu yang berhasil memenuhi kebutuhan dan menyelesaikan masalahnya, maka akan terjadinya perilaku yang adaptif?]],Sheet1!A$2:B$3,2,FALSE)</f>
        <v>1</v>
      </c>
    </row>
    <row r="14" spans="1:49" ht="15.75" customHeight="1" x14ac:dyDescent="0.25">
      <c r="A14" s="4">
        <v>45630.458321122685</v>
      </c>
      <c r="B14" s="5" t="s">
        <v>56</v>
      </c>
      <c r="C14" s="5" t="s">
        <v>57</v>
      </c>
      <c r="D14" s="5" t="s">
        <v>34</v>
      </c>
      <c r="E14" s="15" t="s">
        <v>27</v>
      </c>
      <c r="F14" s="15">
        <f>VLOOKUP(Form_Responses1[[#This Row],[Apakah penyesuaian diri ( perilaku adaptif ) membantu seseorang menyesuaikan diri dengan lingkungannya?]],Sheet1!A$2:B$3,2,FALSE)</f>
        <v>0</v>
      </c>
      <c r="G14" s="5" t="s">
        <v>27</v>
      </c>
      <c r="H14" s="15">
        <f>VLOOKUP(Form_Responses1[[#This Row],[Apakah daya juang (resiliensi) diri dapat membantu seseorang menghadapi tekanan atau masalah sehari-hari?]],Sheet1!A$2:B$3,2,FALSE)</f>
        <v>0</v>
      </c>
      <c r="I14" s="15" t="s">
        <v>27</v>
      </c>
      <c r="J14" s="15">
        <f>VLOOKUP(Form_Responses1[[#This Row],[Apakah penyesuaian diri (perilaku adaptif) dipengaruhi oleh kemampuan daya juang (resiliensi) seseorang?]],Sheet1!A$2:B$3,2,FALSE)</f>
        <v>0</v>
      </c>
      <c r="K14" s="15" t="s">
        <v>27</v>
      </c>
      <c r="L14" s="15">
        <f>VLOOKUP(Form_Responses1[[#This Row],[Apakah daya juang (resiliensi) diri dapat di kembangkan melalui pengalaman hidup?]],Sheet1!A$2:B$3,2,FALSE)</f>
        <v>0</v>
      </c>
      <c r="M14" s="15" t="s">
        <v>27</v>
      </c>
      <c r="N14" s="15">
        <f>VLOOKUP(Form_Responses1[[#This Row],[Apakah anda percaya bahwa seseorang dengan daya juang (resiliensi) tinggi lebih mudah beradaptasi dengan perubahan?]],Sheet1!A$2:B$3,2,FALSE)</f>
        <v>0</v>
      </c>
      <c r="O14" s="15" t="s">
        <v>27</v>
      </c>
      <c r="P14" s="15">
        <f>VLOOKUP(Form_Responses1[[#This Row],[Apakah penyesuaian diri (perilaku adaptif) penting untuk membantu seseorang menghadapi tantangan dalam kehidupan?]],Sheet1!A$2:B$3,2,FALSE)</f>
        <v>0</v>
      </c>
      <c r="Q14" s="15" t="s">
        <v>28</v>
      </c>
      <c r="R14" s="15">
        <f>VLOOKUP(Form_Responses1[[#This Row],[Apakah daya juang (resiliensi) dapat membantu seseorang mengelola emosinya dalam situasi sulit?]],Sheet1!A$2:B$3,2,FALSE)</f>
        <v>1</v>
      </c>
      <c r="S14" s="15" t="s">
        <v>27</v>
      </c>
      <c r="T14" s="15">
        <f>VLOOKUP(Form_Responses1[[#This Row],[Apakah anda memahami bahwa daya juang (resiliensi diri) adalah kemampuan untuk bangkit dari kegagalan?]],Sheet1!A$2:B$3,2,FALSE)</f>
        <v>0</v>
      </c>
      <c r="U14" s="15" t="s">
        <v>27</v>
      </c>
      <c r="V14" s="15">
        <f>VLOOKUP(Form_Responses1[[#This Row],[Apakah penyesuaian diri (perilaku adaptif) membantu seseorang mengatasi perubahan lingkungan yang tidak terduga?]],Sheet1!A$2:B$3,2,FALSE)</f>
        <v>0</v>
      </c>
      <c r="W14" s="15" t="s">
        <v>27</v>
      </c>
      <c r="X14" s="15">
        <f>VLOOKUP(Form_Responses1[[#This Row],[Apakah anda merasa bahwa daya juang (resiliensi diri) adalah keterampilan yang penting untuk masa depan?]],Sheet1!A$2:B$3,2,FALSE)</f>
        <v>0</v>
      </c>
      <c r="Y14" s="15" t="s">
        <v>27</v>
      </c>
      <c r="Z14" s="15">
        <f>VLOOKUP(Form_Responses1[[#This Row],[Apakah anda merasa bahwa daya juang (resiliensi diri) berperan dalam membantu individu  mengelola tekanan sosial?]],Sheet1!A$2:B$3,2,FALSE)</f>
        <v>0</v>
      </c>
      <c r="AA14" s="15" t="s">
        <v>27</v>
      </c>
      <c r="AB14" s="15">
        <f>VLOOKUP(Form_Responses1[[#This Row],[Apakah penyesuaian diri (perilaku  adaptif) adalah pelampiasan dari seseorang karena orang-orang di sekitarnya?]],Sheet1!A$2:B$3,2,FALSE)</f>
        <v>0</v>
      </c>
      <c r="AC14" s="15" t="s">
        <v>27</v>
      </c>
      <c r="AD14" s="15">
        <f>VLOOKUP(Form_Responses1[[#This Row],[Seseorang perlu memiliki kemampuan untuk menyesuaikan diri dengan norma atau standar yang ada di lingkungan sosialnya?]],Sheet1!A$2:B$3,2,FALSE)</f>
        <v>0</v>
      </c>
      <c r="AE14" s="15" t="s">
        <v>27</v>
      </c>
      <c r="AF14" s="15">
        <f>VLOOKUP(Form_Responses1[[#This Row],[Daya juang (Resiliensi) yang tinggi akan cenderung lebih mampu menghadapi tantangan dan stres dalam kehidupannya?]],Sheet1!A$2:B$3,2,FALSE)</f>
        <v>0</v>
      </c>
      <c r="AG14" s="15" t="s">
        <v>28</v>
      </c>
      <c r="AH14" s="15">
        <f>VLOOKUP(Form_Responses1[[#This Row],[Status ekonomi mempengaruhi terjadinya penyesuaian diri (perilaku adaptif) dan daya juang (resiliensi) individu?]],Sheet1!A$2:B$3,2,FALSE)</f>
        <v>1</v>
      </c>
      <c r="AI14" s="15" t="s">
        <v>28</v>
      </c>
      <c r="AJ14" s="15">
        <f>VLOOKUP(Form_Responses1[[#This Row],[Kepribadian seseorang yang berbeda-beda mempengaruhi terjadinya penyesuaian diri (perilaku adaptif) dan daya juang (resiliensi) individu?]],Sheet1!A$2:B$3,2,FALSE)</f>
        <v>1</v>
      </c>
      <c r="AK14" s="15" t="s">
        <v>28</v>
      </c>
      <c r="AL14" s="15">
        <f>VLOOKUP(Form_Responses1[[#This Row],[Apakah faktor keluarga penting dalam membentuk penyesuaian diri?]],Sheet1!A$2:B$3,2,FALSE)</f>
        <v>1</v>
      </c>
      <c r="AM14" s="15" t="s">
        <v>28</v>
      </c>
      <c r="AN14" s="15">
        <f>VLOOKUP(Form_Responses1[[#This Row],[Meningkatkan ketahanan individu dan menurunkan tingkat stres adalah cara efikasi diri yang baik?]],Sheet1!A$2:B$3,2,FALSE)</f>
        <v>1</v>
      </c>
      <c r="AO14" s="15" t="s">
        <v>27</v>
      </c>
      <c r="AP14" s="22">
        <f>VLOOKUP(Form_Responses1[[#This Row],[Adanya keterampilan yang baik dalam berinteraksi untuk beradaptasi dengan penyesuaian diri (perilaku adaptif)?]],Sheet1!A$2:B$3,2,FALSE)</f>
        <v>0</v>
      </c>
      <c r="AQ14" s="18" t="s">
        <v>27</v>
      </c>
      <c r="AR14" s="19">
        <f>VLOOKUP(Form_Responses1[[#This Row],[Individu yang berhasil memenuhi kebutuhan dan menyelesaikan masalahnya, maka akan terjadinya perilaku yang adaptif?]],Sheet1!A$2:B$3,2,FALSE)</f>
        <v>0</v>
      </c>
    </row>
    <row r="15" spans="1:49" ht="15.75" customHeight="1" x14ac:dyDescent="0.25">
      <c r="A15" s="7">
        <v>45630.458695162037</v>
      </c>
      <c r="B15" s="8" t="s">
        <v>58</v>
      </c>
      <c r="C15" s="8" t="s">
        <v>59</v>
      </c>
      <c r="D15" s="9" t="s">
        <v>37</v>
      </c>
      <c r="E15" s="16" t="s">
        <v>27</v>
      </c>
      <c r="F15" s="16">
        <f>VLOOKUP(Form_Responses1[[#This Row],[Apakah penyesuaian diri ( perilaku adaptif ) membantu seseorang menyesuaikan diri dengan lingkungannya?]],Sheet1!A$2:B$3,2,FALSE)</f>
        <v>0</v>
      </c>
      <c r="G15" s="8" t="s">
        <v>28</v>
      </c>
      <c r="H15" s="16">
        <f>VLOOKUP(Form_Responses1[[#This Row],[Apakah daya juang (resiliensi) diri dapat membantu seseorang menghadapi tekanan atau masalah sehari-hari?]],Sheet1!A$2:B$3,2,FALSE)</f>
        <v>1</v>
      </c>
      <c r="I15" s="16" t="s">
        <v>28</v>
      </c>
      <c r="J15" s="16">
        <f>VLOOKUP(Form_Responses1[[#This Row],[Apakah penyesuaian diri (perilaku adaptif) dipengaruhi oleh kemampuan daya juang (resiliensi) seseorang?]],Sheet1!A$2:B$3,2,FALSE)</f>
        <v>1</v>
      </c>
      <c r="K15" s="16" t="s">
        <v>27</v>
      </c>
      <c r="L15" s="16">
        <f>VLOOKUP(Form_Responses1[[#This Row],[Apakah daya juang (resiliensi) diri dapat di kembangkan melalui pengalaman hidup?]],Sheet1!A$2:B$3,2,FALSE)</f>
        <v>0</v>
      </c>
      <c r="M15" s="16" t="s">
        <v>27</v>
      </c>
      <c r="N15" s="16">
        <f>VLOOKUP(Form_Responses1[[#This Row],[Apakah anda percaya bahwa seseorang dengan daya juang (resiliensi) tinggi lebih mudah beradaptasi dengan perubahan?]],Sheet1!A$2:B$3,2,FALSE)</f>
        <v>0</v>
      </c>
      <c r="O15" s="16" t="s">
        <v>28</v>
      </c>
      <c r="P15" s="16">
        <f>VLOOKUP(Form_Responses1[[#This Row],[Apakah penyesuaian diri (perilaku adaptif) penting untuk membantu seseorang menghadapi tantangan dalam kehidupan?]],Sheet1!A$2:B$3,2,FALSE)</f>
        <v>1</v>
      </c>
      <c r="Q15" s="16" t="s">
        <v>28</v>
      </c>
      <c r="R15" s="16">
        <f>VLOOKUP(Form_Responses1[[#This Row],[Apakah daya juang (resiliensi) dapat membantu seseorang mengelola emosinya dalam situasi sulit?]],Sheet1!A$2:B$3,2,FALSE)</f>
        <v>1</v>
      </c>
      <c r="S15" s="16" t="s">
        <v>27</v>
      </c>
      <c r="T15" s="16">
        <f>VLOOKUP(Form_Responses1[[#This Row],[Apakah anda memahami bahwa daya juang (resiliensi diri) adalah kemampuan untuk bangkit dari kegagalan?]],Sheet1!A$2:B$3,2,FALSE)</f>
        <v>0</v>
      </c>
      <c r="U15" s="16" t="s">
        <v>28</v>
      </c>
      <c r="V15" s="16">
        <f>VLOOKUP(Form_Responses1[[#This Row],[Apakah penyesuaian diri (perilaku adaptif) membantu seseorang mengatasi perubahan lingkungan yang tidak terduga?]],Sheet1!A$2:B$3,2,FALSE)</f>
        <v>1</v>
      </c>
      <c r="W15" s="16" t="s">
        <v>27</v>
      </c>
      <c r="X15" s="16">
        <f>VLOOKUP(Form_Responses1[[#This Row],[Apakah anda merasa bahwa daya juang (resiliensi diri) adalah keterampilan yang penting untuk masa depan?]],Sheet1!A$2:B$3,2,FALSE)</f>
        <v>0</v>
      </c>
      <c r="Y15" s="16" t="s">
        <v>27</v>
      </c>
      <c r="Z15" s="16">
        <f>VLOOKUP(Form_Responses1[[#This Row],[Apakah anda merasa bahwa daya juang (resiliensi diri) berperan dalam membantu individu  mengelola tekanan sosial?]],Sheet1!A$2:B$3,2,FALSE)</f>
        <v>0</v>
      </c>
      <c r="AA15" s="16" t="s">
        <v>27</v>
      </c>
      <c r="AB15" s="16">
        <f>VLOOKUP(Form_Responses1[[#This Row],[Apakah penyesuaian diri (perilaku  adaptif) adalah pelampiasan dari seseorang karena orang-orang di sekitarnya?]],Sheet1!A$2:B$3,2,FALSE)</f>
        <v>0</v>
      </c>
      <c r="AC15" s="16" t="s">
        <v>28</v>
      </c>
      <c r="AD15" s="16">
        <f>VLOOKUP(Form_Responses1[[#This Row],[Seseorang perlu memiliki kemampuan untuk menyesuaikan diri dengan norma atau standar yang ada di lingkungan sosialnya?]],Sheet1!A$2:B$3,2,FALSE)</f>
        <v>1</v>
      </c>
      <c r="AE15" s="16" t="s">
        <v>28</v>
      </c>
      <c r="AF15" s="16">
        <f>VLOOKUP(Form_Responses1[[#This Row],[Daya juang (Resiliensi) yang tinggi akan cenderung lebih mampu menghadapi tantangan dan stres dalam kehidupannya?]],Sheet1!A$2:B$3,2,FALSE)</f>
        <v>1</v>
      </c>
      <c r="AG15" s="16" t="s">
        <v>27</v>
      </c>
      <c r="AH15" s="16">
        <f>VLOOKUP(Form_Responses1[[#This Row],[Status ekonomi mempengaruhi terjadinya penyesuaian diri (perilaku adaptif) dan daya juang (resiliensi) individu?]],Sheet1!A$2:B$3,2,FALSE)</f>
        <v>0</v>
      </c>
      <c r="AI15" s="16" t="s">
        <v>27</v>
      </c>
      <c r="AJ15" s="16">
        <f>VLOOKUP(Form_Responses1[[#This Row],[Kepribadian seseorang yang berbeda-beda mempengaruhi terjadinya penyesuaian diri (perilaku adaptif) dan daya juang (resiliensi) individu?]],Sheet1!A$2:B$3,2,FALSE)</f>
        <v>0</v>
      </c>
      <c r="AK15" s="16" t="s">
        <v>28</v>
      </c>
      <c r="AL15" s="16">
        <f>VLOOKUP(Form_Responses1[[#This Row],[Apakah faktor keluarga penting dalam membentuk penyesuaian diri?]],Sheet1!A$2:B$3,2,FALSE)</f>
        <v>1</v>
      </c>
      <c r="AM15" s="16" t="s">
        <v>27</v>
      </c>
      <c r="AN15" s="16">
        <f>VLOOKUP(Form_Responses1[[#This Row],[Meningkatkan ketahanan individu dan menurunkan tingkat stres adalah cara efikasi diri yang baik?]],Sheet1!A$2:B$3,2,FALSE)</f>
        <v>0</v>
      </c>
      <c r="AO15" s="16" t="s">
        <v>28</v>
      </c>
      <c r="AP15" s="23">
        <f>VLOOKUP(Form_Responses1[[#This Row],[Adanya keterampilan yang baik dalam berinteraksi untuk beradaptasi dengan penyesuaian diri (perilaku adaptif)?]],Sheet1!A$2:B$3,2,FALSE)</f>
        <v>1</v>
      </c>
      <c r="AQ15" s="20" t="s">
        <v>27</v>
      </c>
      <c r="AR15" s="19">
        <f>VLOOKUP(Form_Responses1[[#This Row],[Individu yang berhasil memenuhi kebutuhan dan menyelesaikan masalahnya, maka akan terjadinya perilaku yang adaptif?]],Sheet1!A$2:B$3,2,FALSE)</f>
        <v>0</v>
      </c>
    </row>
    <row r="16" spans="1:49" ht="15.75" customHeight="1" x14ac:dyDescent="0.25">
      <c r="A16" s="4">
        <v>45630.458706168982</v>
      </c>
      <c r="B16" s="5" t="s">
        <v>60</v>
      </c>
      <c r="C16" s="5" t="s">
        <v>61</v>
      </c>
      <c r="D16" s="6" t="s">
        <v>37</v>
      </c>
      <c r="E16" s="15" t="s">
        <v>27</v>
      </c>
      <c r="F16" s="15">
        <f>VLOOKUP(Form_Responses1[[#This Row],[Apakah penyesuaian diri ( perilaku adaptif ) membantu seseorang menyesuaikan diri dengan lingkungannya?]],Sheet1!A$2:B$3,2,FALSE)</f>
        <v>0</v>
      </c>
      <c r="G16" s="5" t="s">
        <v>27</v>
      </c>
      <c r="H16" s="15">
        <f>VLOOKUP(Form_Responses1[[#This Row],[Apakah daya juang (resiliensi) diri dapat membantu seseorang menghadapi tekanan atau masalah sehari-hari?]],Sheet1!A$2:B$3,2,FALSE)</f>
        <v>0</v>
      </c>
      <c r="I16" s="15" t="s">
        <v>27</v>
      </c>
      <c r="J16" s="15">
        <f>VLOOKUP(Form_Responses1[[#This Row],[Apakah penyesuaian diri (perilaku adaptif) dipengaruhi oleh kemampuan daya juang (resiliensi) seseorang?]],Sheet1!A$2:B$3,2,FALSE)</f>
        <v>0</v>
      </c>
      <c r="K16" s="15" t="s">
        <v>28</v>
      </c>
      <c r="L16" s="15">
        <f>VLOOKUP(Form_Responses1[[#This Row],[Apakah daya juang (resiliensi) diri dapat di kembangkan melalui pengalaman hidup?]],Sheet1!A$2:B$3,2,FALSE)</f>
        <v>1</v>
      </c>
      <c r="M16" s="15" t="s">
        <v>27</v>
      </c>
      <c r="N16" s="15">
        <f>VLOOKUP(Form_Responses1[[#This Row],[Apakah anda percaya bahwa seseorang dengan daya juang (resiliensi) tinggi lebih mudah beradaptasi dengan perubahan?]],Sheet1!A$2:B$3,2,FALSE)</f>
        <v>0</v>
      </c>
      <c r="O16" s="15" t="s">
        <v>27</v>
      </c>
      <c r="P16" s="15">
        <f>VLOOKUP(Form_Responses1[[#This Row],[Apakah penyesuaian diri (perilaku adaptif) penting untuk membantu seseorang menghadapi tantangan dalam kehidupan?]],Sheet1!A$2:B$3,2,FALSE)</f>
        <v>0</v>
      </c>
      <c r="Q16" s="15" t="s">
        <v>27</v>
      </c>
      <c r="R16" s="15">
        <f>VLOOKUP(Form_Responses1[[#This Row],[Apakah daya juang (resiliensi) dapat membantu seseorang mengelola emosinya dalam situasi sulit?]],Sheet1!A$2:B$3,2,FALSE)</f>
        <v>0</v>
      </c>
      <c r="S16" s="15" t="s">
        <v>27</v>
      </c>
      <c r="T16" s="15">
        <f>VLOOKUP(Form_Responses1[[#This Row],[Apakah anda memahami bahwa daya juang (resiliensi diri) adalah kemampuan untuk bangkit dari kegagalan?]],Sheet1!A$2:B$3,2,FALSE)</f>
        <v>0</v>
      </c>
      <c r="U16" s="15" t="s">
        <v>27</v>
      </c>
      <c r="V16" s="15">
        <f>VLOOKUP(Form_Responses1[[#This Row],[Apakah penyesuaian diri (perilaku adaptif) membantu seseorang mengatasi perubahan lingkungan yang tidak terduga?]],Sheet1!A$2:B$3,2,FALSE)</f>
        <v>0</v>
      </c>
      <c r="W16" s="15" t="s">
        <v>27</v>
      </c>
      <c r="X16" s="15">
        <f>VLOOKUP(Form_Responses1[[#This Row],[Apakah anda merasa bahwa daya juang (resiliensi diri) adalah keterampilan yang penting untuk masa depan?]],Sheet1!A$2:B$3,2,FALSE)</f>
        <v>0</v>
      </c>
      <c r="Y16" s="15" t="s">
        <v>27</v>
      </c>
      <c r="Z16" s="15">
        <f>VLOOKUP(Form_Responses1[[#This Row],[Apakah anda merasa bahwa daya juang (resiliensi diri) berperan dalam membantu individu  mengelola tekanan sosial?]],Sheet1!A$2:B$3,2,FALSE)</f>
        <v>0</v>
      </c>
      <c r="AA16" s="15" t="s">
        <v>27</v>
      </c>
      <c r="AB16" s="15">
        <f>VLOOKUP(Form_Responses1[[#This Row],[Apakah penyesuaian diri (perilaku  adaptif) adalah pelampiasan dari seseorang karena orang-orang di sekitarnya?]],Sheet1!A$2:B$3,2,FALSE)</f>
        <v>0</v>
      </c>
      <c r="AC16" s="15" t="s">
        <v>27</v>
      </c>
      <c r="AD16" s="15">
        <f>VLOOKUP(Form_Responses1[[#This Row],[Seseorang perlu memiliki kemampuan untuk menyesuaikan diri dengan norma atau standar yang ada di lingkungan sosialnya?]],Sheet1!A$2:B$3,2,FALSE)</f>
        <v>0</v>
      </c>
      <c r="AE16" s="15" t="s">
        <v>27</v>
      </c>
      <c r="AF16" s="15">
        <f>VLOOKUP(Form_Responses1[[#This Row],[Daya juang (Resiliensi) yang tinggi akan cenderung lebih mampu menghadapi tantangan dan stres dalam kehidupannya?]],Sheet1!A$2:B$3,2,FALSE)</f>
        <v>0</v>
      </c>
      <c r="AG16" s="15" t="s">
        <v>27</v>
      </c>
      <c r="AH16" s="15">
        <f>VLOOKUP(Form_Responses1[[#This Row],[Status ekonomi mempengaruhi terjadinya penyesuaian diri (perilaku adaptif) dan daya juang (resiliensi) individu?]],Sheet1!A$2:B$3,2,FALSE)</f>
        <v>0</v>
      </c>
      <c r="AI16" s="15" t="s">
        <v>28</v>
      </c>
      <c r="AJ16" s="15">
        <f>VLOOKUP(Form_Responses1[[#This Row],[Kepribadian seseorang yang berbeda-beda mempengaruhi terjadinya penyesuaian diri (perilaku adaptif) dan daya juang (resiliensi) individu?]],Sheet1!A$2:B$3,2,FALSE)</f>
        <v>1</v>
      </c>
      <c r="AK16" s="15" t="s">
        <v>27</v>
      </c>
      <c r="AL16" s="15">
        <f>VLOOKUP(Form_Responses1[[#This Row],[Apakah faktor keluarga penting dalam membentuk penyesuaian diri?]],Sheet1!A$2:B$3,2,FALSE)</f>
        <v>0</v>
      </c>
      <c r="AM16" s="15" t="s">
        <v>27</v>
      </c>
      <c r="AN16" s="15">
        <f>VLOOKUP(Form_Responses1[[#This Row],[Meningkatkan ketahanan individu dan menurunkan tingkat stres adalah cara efikasi diri yang baik?]],Sheet1!A$2:B$3,2,FALSE)</f>
        <v>0</v>
      </c>
      <c r="AO16" s="15" t="s">
        <v>27</v>
      </c>
      <c r="AP16" s="22">
        <f>VLOOKUP(Form_Responses1[[#This Row],[Adanya keterampilan yang baik dalam berinteraksi untuk beradaptasi dengan penyesuaian diri (perilaku adaptif)?]],Sheet1!A$2:B$3,2,FALSE)</f>
        <v>0</v>
      </c>
      <c r="AQ16" s="18" t="s">
        <v>27</v>
      </c>
      <c r="AR16" s="19">
        <f>VLOOKUP(Form_Responses1[[#This Row],[Individu yang berhasil memenuhi kebutuhan dan menyelesaikan masalahnya, maka akan terjadinya perilaku yang adaptif?]],Sheet1!A$2:B$3,2,FALSE)</f>
        <v>0</v>
      </c>
    </row>
    <row r="17" spans="1:44" ht="15.75" customHeight="1" x14ac:dyDescent="0.25">
      <c r="A17" s="7">
        <v>45630.459091967597</v>
      </c>
      <c r="B17" s="8" t="s">
        <v>62</v>
      </c>
      <c r="C17" s="8" t="s">
        <v>63</v>
      </c>
      <c r="D17" s="8" t="s">
        <v>40</v>
      </c>
      <c r="E17" s="16" t="s">
        <v>27</v>
      </c>
      <c r="F17" s="16">
        <f>VLOOKUP(Form_Responses1[[#This Row],[Apakah penyesuaian diri ( perilaku adaptif ) membantu seseorang menyesuaikan diri dengan lingkungannya?]],Sheet1!A$2:B$3,2,FALSE)</f>
        <v>0</v>
      </c>
      <c r="G17" s="8" t="s">
        <v>27</v>
      </c>
      <c r="H17" s="16">
        <f>VLOOKUP(Form_Responses1[[#This Row],[Apakah daya juang (resiliensi) diri dapat membantu seseorang menghadapi tekanan atau masalah sehari-hari?]],Sheet1!A$2:B$3,2,FALSE)</f>
        <v>0</v>
      </c>
      <c r="I17" s="16" t="s">
        <v>27</v>
      </c>
      <c r="J17" s="16">
        <f>VLOOKUP(Form_Responses1[[#This Row],[Apakah penyesuaian diri (perilaku adaptif) dipengaruhi oleh kemampuan daya juang (resiliensi) seseorang?]],Sheet1!A$2:B$3,2,FALSE)</f>
        <v>0</v>
      </c>
      <c r="K17" s="16" t="s">
        <v>27</v>
      </c>
      <c r="L17" s="16">
        <f>VLOOKUP(Form_Responses1[[#This Row],[Apakah daya juang (resiliensi) diri dapat di kembangkan melalui pengalaman hidup?]],Sheet1!A$2:B$3,2,FALSE)</f>
        <v>0</v>
      </c>
      <c r="M17" s="16" t="s">
        <v>27</v>
      </c>
      <c r="N17" s="16">
        <f>VLOOKUP(Form_Responses1[[#This Row],[Apakah anda percaya bahwa seseorang dengan daya juang (resiliensi) tinggi lebih mudah beradaptasi dengan perubahan?]],Sheet1!A$2:B$3,2,FALSE)</f>
        <v>0</v>
      </c>
      <c r="O17" s="16" t="s">
        <v>27</v>
      </c>
      <c r="P17" s="16">
        <f>VLOOKUP(Form_Responses1[[#This Row],[Apakah penyesuaian diri (perilaku adaptif) penting untuk membantu seseorang menghadapi tantangan dalam kehidupan?]],Sheet1!A$2:B$3,2,FALSE)</f>
        <v>0</v>
      </c>
      <c r="Q17" s="16" t="s">
        <v>27</v>
      </c>
      <c r="R17" s="16">
        <f>VLOOKUP(Form_Responses1[[#This Row],[Apakah daya juang (resiliensi) dapat membantu seseorang mengelola emosinya dalam situasi sulit?]],Sheet1!A$2:B$3,2,FALSE)</f>
        <v>0</v>
      </c>
      <c r="S17" s="16" t="s">
        <v>27</v>
      </c>
      <c r="T17" s="16">
        <f>VLOOKUP(Form_Responses1[[#This Row],[Apakah anda memahami bahwa daya juang (resiliensi diri) adalah kemampuan untuk bangkit dari kegagalan?]],Sheet1!A$2:B$3,2,FALSE)</f>
        <v>0</v>
      </c>
      <c r="U17" s="16" t="s">
        <v>27</v>
      </c>
      <c r="V17" s="16">
        <f>VLOOKUP(Form_Responses1[[#This Row],[Apakah penyesuaian diri (perilaku adaptif) membantu seseorang mengatasi perubahan lingkungan yang tidak terduga?]],Sheet1!A$2:B$3,2,FALSE)</f>
        <v>0</v>
      </c>
      <c r="W17" s="16" t="s">
        <v>27</v>
      </c>
      <c r="X17" s="16">
        <f>VLOOKUP(Form_Responses1[[#This Row],[Apakah anda merasa bahwa daya juang (resiliensi diri) adalah keterampilan yang penting untuk masa depan?]],Sheet1!A$2:B$3,2,FALSE)</f>
        <v>0</v>
      </c>
      <c r="Y17" s="16" t="s">
        <v>28</v>
      </c>
      <c r="Z17" s="16">
        <f>VLOOKUP(Form_Responses1[[#This Row],[Apakah anda merasa bahwa daya juang (resiliensi diri) berperan dalam membantu individu  mengelola tekanan sosial?]],Sheet1!A$2:B$3,2,FALSE)</f>
        <v>1</v>
      </c>
      <c r="AA17" s="16" t="s">
        <v>28</v>
      </c>
      <c r="AB17" s="16">
        <f>VLOOKUP(Form_Responses1[[#This Row],[Apakah penyesuaian diri (perilaku  adaptif) adalah pelampiasan dari seseorang karena orang-orang di sekitarnya?]],Sheet1!A$2:B$3,2,FALSE)</f>
        <v>1</v>
      </c>
      <c r="AC17" s="16" t="s">
        <v>28</v>
      </c>
      <c r="AD17" s="16">
        <f>VLOOKUP(Form_Responses1[[#This Row],[Seseorang perlu memiliki kemampuan untuk menyesuaikan diri dengan norma atau standar yang ada di lingkungan sosialnya?]],Sheet1!A$2:B$3,2,FALSE)</f>
        <v>1</v>
      </c>
      <c r="AE17" s="16" t="s">
        <v>28</v>
      </c>
      <c r="AF17" s="16">
        <f>VLOOKUP(Form_Responses1[[#This Row],[Daya juang (Resiliensi) yang tinggi akan cenderung lebih mampu menghadapi tantangan dan stres dalam kehidupannya?]],Sheet1!A$2:B$3,2,FALSE)</f>
        <v>1</v>
      </c>
      <c r="AG17" s="16" t="s">
        <v>28</v>
      </c>
      <c r="AH17" s="16">
        <f>VLOOKUP(Form_Responses1[[#This Row],[Status ekonomi mempengaruhi terjadinya penyesuaian diri (perilaku adaptif) dan daya juang (resiliensi) individu?]],Sheet1!A$2:B$3,2,FALSE)</f>
        <v>1</v>
      </c>
      <c r="AI17" s="16" t="s">
        <v>27</v>
      </c>
      <c r="AJ17" s="16">
        <f>VLOOKUP(Form_Responses1[[#This Row],[Kepribadian seseorang yang berbeda-beda mempengaruhi terjadinya penyesuaian diri (perilaku adaptif) dan daya juang (resiliensi) individu?]],Sheet1!A$2:B$3,2,FALSE)</f>
        <v>0</v>
      </c>
      <c r="AK17" s="16" t="s">
        <v>28</v>
      </c>
      <c r="AL17" s="16">
        <f>VLOOKUP(Form_Responses1[[#This Row],[Apakah faktor keluarga penting dalam membentuk penyesuaian diri?]],Sheet1!A$2:B$3,2,FALSE)</f>
        <v>1</v>
      </c>
      <c r="AM17" s="16" t="s">
        <v>28</v>
      </c>
      <c r="AN17" s="16">
        <f>VLOOKUP(Form_Responses1[[#This Row],[Meningkatkan ketahanan individu dan menurunkan tingkat stres adalah cara efikasi diri yang baik?]],Sheet1!A$2:B$3,2,FALSE)</f>
        <v>1</v>
      </c>
      <c r="AO17" s="16" t="s">
        <v>27</v>
      </c>
      <c r="AP17" s="23">
        <f>VLOOKUP(Form_Responses1[[#This Row],[Adanya keterampilan yang baik dalam berinteraksi untuk beradaptasi dengan penyesuaian diri (perilaku adaptif)?]],Sheet1!A$2:B$3,2,FALSE)</f>
        <v>0</v>
      </c>
      <c r="AQ17" s="20" t="s">
        <v>27</v>
      </c>
      <c r="AR17" s="19">
        <f>VLOOKUP(Form_Responses1[[#This Row],[Individu yang berhasil memenuhi kebutuhan dan menyelesaikan masalahnya, maka akan terjadinya perilaku yang adaptif?]],Sheet1!A$2:B$3,2,FALSE)</f>
        <v>0</v>
      </c>
    </row>
    <row r="18" spans="1:44" ht="15.75" customHeight="1" x14ac:dyDescent="0.25">
      <c r="A18" s="4">
        <v>45630.459097754632</v>
      </c>
      <c r="B18" s="5" t="s">
        <v>64</v>
      </c>
      <c r="C18" s="5" t="s">
        <v>65</v>
      </c>
      <c r="D18" s="6" t="s">
        <v>37</v>
      </c>
      <c r="E18" s="15" t="s">
        <v>28</v>
      </c>
      <c r="F18" s="15">
        <f>VLOOKUP(Form_Responses1[[#This Row],[Apakah penyesuaian diri ( perilaku adaptif ) membantu seseorang menyesuaikan diri dengan lingkungannya?]],Sheet1!A$2:B$3,2,FALSE)</f>
        <v>1</v>
      </c>
      <c r="G18" s="5" t="s">
        <v>28</v>
      </c>
      <c r="H18" s="15">
        <f>VLOOKUP(Form_Responses1[[#This Row],[Apakah daya juang (resiliensi) diri dapat membantu seseorang menghadapi tekanan atau masalah sehari-hari?]],Sheet1!A$2:B$3,2,FALSE)</f>
        <v>1</v>
      </c>
      <c r="I18" s="15" t="s">
        <v>28</v>
      </c>
      <c r="J18" s="15">
        <f>VLOOKUP(Form_Responses1[[#This Row],[Apakah penyesuaian diri (perilaku adaptif) dipengaruhi oleh kemampuan daya juang (resiliensi) seseorang?]],Sheet1!A$2:B$3,2,FALSE)</f>
        <v>1</v>
      </c>
      <c r="K18" s="15" t="s">
        <v>28</v>
      </c>
      <c r="L18" s="15">
        <f>VLOOKUP(Form_Responses1[[#This Row],[Apakah daya juang (resiliensi) diri dapat di kembangkan melalui pengalaman hidup?]],Sheet1!A$2:B$3,2,FALSE)</f>
        <v>1</v>
      </c>
      <c r="M18" s="15" t="s">
        <v>27</v>
      </c>
      <c r="N18" s="15">
        <f>VLOOKUP(Form_Responses1[[#This Row],[Apakah anda percaya bahwa seseorang dengan daya juang (resiliensi) tinggi lebih mudah beradaptasi dengan perubahan?]],Sheet1!A$2:B$3,2,FALSE)</f>
        <v>0</v>
      </c>
      <c r="O18" s="15" t="s">
        <v>28</v>
      </c>
      <c r="P18" s="15">
        <f>VLOOKUP(Form_Responses1[[#This Row],[Apakah penyesuaian diri (perilaku adaptif) penting untuk membantu seseorang menghadapi tantangan dalam kehidupan?]],Sheet1!A$2:B$3,2,FALSE)</f>
        <v>1</v>
      </c>
      <c r="Q18" s="15" t="s">
        <v>28</v>
      </c>
      <c r="R18" s="15">
        <f>VLOOKUP(Form_Responses1[[#This Row],[Apakah daya juang (resiliensi) dapat membantu seseorang mengelola emosinya dalam situasi sulit?]],Sheet1!A$2:B$3,2,FALSE)</f>
        <v>1</v>
      </c>
      <c r="S18" s="15" t="s">
        <v>28</v>
      </c>
      <c r="T18" s="15">
        <f>VLOOKUP(Form_Responses1[[#This Row],[Apakah anda memahami bahwa daya juang (resiliensi diri) adalah kemampuan untuk bangkit dari kegagalan?]],Sheet1!A$2:B$3,2,FALSE)</f>
        <v>1</v>
      </c>
      <c r="U18" s="15" t="s">
        <v>28</v>
      </c>
      <c r="V18" s="15">
        <f>VLOOKUP(Form_Responses1[[#This Row],[Apakah penyesuaian diri (perilaku adaptif) membantu seseorang mengatasi perubahan lingkungan yang tidak terduga?]],Sheet1!A$2:B$3,2,FALSE)</f>
        <v>1</v>
      </c>
      <c r="W18" s="15" t="s">
        <v>28</v>
      </c>
      <c r="X18" s="15">
        <f>VLOOKUP(Form_Responses1[[#This Row],[Apakah anda merasa bahwa daya juang (resiliensi diri) adalah keterampilan yang penting untuk masa depan?]],Sheet1!A$2:B$3,2,FALSE)</f>
        <v>1</v>
      </c>
      <c r="Y18" s="15" t="s">
        <v>28</v>
      </c>
      <c r="Z18" s="15">
        <f>VLOOKUP(Form_Responses1[[#This Row],[Apakah anda merasa bahwa daya juang (resiliensi diri) berperan dalam membantu individu  mengelola tekanan sosial?]],Sheet1!A$2:B$3,2,FALSE)</f>
        <v>1</v>
      </c>
      <c r="AA18" s="15" t="s">
        <v>28</v>
      </c>
      <c r="AB18" s="15">
        <f>VLOOKUP(Form_Responses1[[#This Row],[Apakah penyesuaian diri (perilaku  adaptif) adalah pelampiasan dari seseorang karena orang-orang di sekitarnya?]],Sheet1!A$2:B$3,2,FALSE)</f>
        <v>1</v>
      </c>
      <c r="AC18" s="15" t="s">
        <v>27</v>
      </c>
      <c r="AD18" s="15">
        <f>VLOOKUP(Form_Responses1[[#This Row],[Seseorang perlu memiliki kemampuan untuk menyesuaikan diri dengan norma atau standar yang ada di lingkungan sosialnya?]],Sheet1!A$2:B$3,2,FALSE)</f>
        <v>0</v>
      </c>
      <c r="AE18" s="15" t="s">
        <v>28</v>
      </c>
      <c r="AF18" s="15">
        <f>VLOOKUP(Form_Responses1[[#This Row],[Daya juang (Resiliensi) yang tinggi akan cenderung lebih mampu menghadapi tantangan dan stres dalam kehidupannya?]],Sheet1!A$2:B$3,2,FALSE)</f>
        <v>1</v>
      </c>
      <c r="AG18" s="15" t="s">
        <v>28</v>
      </c>
      <c r="AH18" s="15">
        <f>VLOOKUP(Form_Responses1[[#This Row],[Status ekonomi mempengaruhi terjadinya penyesuaian diri (perilaku adaptif) dan daya juang (resiliensi) individu?]],Sheet1!A$2:B$3,2,FALSE)</f>
        <v>1</v>
      </c>
      <c r="AI18" s="15" t="s">
        <v>28</v>
      </c>
      <c r="AJ18" s="15">
        <f>VLOOKUP(Form_Responses1[[#This Row],[Kepribadian seseorang yang berbeda-beda mempengaruhi terjadinya penyesuaian diri (perilaku adaptif) dan daya juang (resiliensi) individu?]],Sheet1!A$2:B$3,2,FALSE)</f>
        <v>1</v>
      </c>
      <c r="AK18" s="15" t="s">
        <v>28</v>
      </c>
      <c r="AL18" s="15">
        <f>VLOOKUP(Form_Responses1[[#This Row],[Apakah faktor keluarga penting dalam membentuk penyesuaian diri?]],Sheet1!A$2:B$3,2,FALSE)</f>
        <v>1</v>
      </c>
      <c r="AM18" s="15" t="s">
        <v>28</v>
      </c>
      <c r="AN18" s="15">
        <f>VLOOKUP(Form_Responses1[[#This Row],[Meningkatkan ketahanan individu dan menurunkan tingkat stres adalah cara efikasi diri yang baik?]],Sheet1!A$2:B$3,2,FALSE)</f>
        <v>1</v>
      </c>
      <c r="AO18" s="15" t="s">
        <v>28</v>
      </c>
      <c r="AP18" s="22">
        <f>VLOOKUP(Form_Responses1[[#This Row],[Adanya keterampilan yang baik dalam berinteraksi untuk beradaptasi dengan penyesuaian diri (perilaku adaptif)?]],Sheet1!A$2:B$3,2,FALSE)</f>
        <v>1</v>
      </c>
      <c r="AQ18" s="18" t="s">
        <v>28</v>
      </c>
      <c r="AR18" s="19">
        <f>VLOOKUP(Form_Responses1[[#This Row],[Individu yang berhasil memenuhi kebutuhan dan menyelesaikan masalahnya, maka akan terjadinya perilaku yang adaptif?]],Sheet1!A$2:B$3,2,FALSE)</f>
        <v>1</v>
      </c>
    </row>
    <row r="19" spans="1:44" ht="15.75" customHeight="1" x14ac:dyDescent="0.25">
      <c r="A19" s="7">
        <v>45630.459759768521</v>
      </c>
      <c r="B19" s="8" t="s">
        <v>66</v>
      </c>
      <c r="C19" s="8" t="s">
        <v>67</v>
      </c>
      <c r="D19" s="9" t="s">
        <v>43</v>
      </c>
      <c r="E19" s="16" t="s">
        <v>28</v>
      </c>
      <c r="F19" s="16">
        <f>VLOOKUP(Form_Responses1[[#This Row],[Apakah penyesuaian diri ( perilaku adaptif ) membantu seseorang menyesuaikan diri dengan lingkungannya?]],Sheet1!A$2:B$3,2,FALSE)</f>
        <v>1</v>
      </c>
      <c r="G19" s="8" t="s">
        <v>28</v>
      </c>
      <c r="H19" s="16">
        <f>VLOOKUP(Form_Responses1[[#This Row],[Apakah daya juang (resiliensi) diri dapat membantu seseorang menghadapi tekanan atau masalah sehari-hari?]],Sheet1!A$2:B$3,2,FALSE)</f>
        <v>1</v>
      </c>
      <c r="I19" s="16" t="s">
        <v>28</v>
      </c>
      <c r="J19" s="16">
        <f>VLOOKUP(Form_Responses1[[#This Row],[Apakah penyesuaian diri (perilaku adaptif) dipengaruhi oleh kemampuan daya juang (resiliensi) seseorang?]],Sheet1!A$2:B$3,2,FALSE)</f>
        <v>1</v>
      </c>
      <c r="K19" s="16" t="s">
        <v>27</v>
      </c>
      <c r="L19" s="16">
        <f>VLOOKUP(Form_Responses1[[#This Row],[Apakah daya juang (resiliensi) diri dapat di kembangkan melalui pengalaman hidup?]],Sheet1!A$2:B$3,2,FALSE)</f>
        <v>0</v>
      </c>
      <c r="M19" s="16" t="s">
        <v>27</v>
      </c>
      <c r="N19" s="16">
        <f>VLOOKUP(Form_Responses1[[#This Row],[Apakah anda percaya bahwa seseorang dengan daya juang (resiliensi) tinggi lebih mudah beradaptasi dengan perubahan?]],Sheet1!A$2:B$3,2,FALSE)</f>
        <v>0</v>
      </c>
      <c r="O19" s="16" t="s">
        <v>27</v>
      </c>
      <c r="P19" s="16">
        <f>VLOOKUP(Form_Responses1[[#This Row],[Apakah penyesuaian diri (perilaku adaptif) penting untuk membantu seseorang menghadapi tantangan dalam kehidupan?]],Sheet1!A$2:B$3,2,FALSE)</f>
        <v>0</v>
      </c>
      <c r="Q19" s="16" t="s">
        <v>27</v>
      </c>
      <c r="R19" s="16">
        <f>VLOOKUP(Form_Responses1[[#This Row],[Apakah daya juang (resiliensi) dapat membantu seseorang mengelola emosinya dalam situasi sulit?]],Sheet1!A$2:B$3,2,FALSE)</f>
        <v>0</v>
      </c>
      <c r="S19" s="16" t="s">
        <v>27</v>
      </c>
      <c r="T19" s="16">
        <f>VLOOKUP(Form_Responses1[[#This Row],[Apakah anda memahami bahwa daya juang (resiliensi diri) adalah kemampuan untuk bangkit dari kegagalan?]],Sheet1!A$2:B$3,2,FALSE)</f>
        <v>0</v>
      </c>
      <c r="U19" s="16" t="s">
        <v>28</v>
      </c>
      <c r="V19" s="16">
        <f>VLOOKUP(Form_Responses1[[#This Row],[Apakah penyesuaian diri (perilaku adaptif) membantu seseorang mengatasi perubahan lingkungan yang tidak terduga?]],Sheet1!A$2:B$3,2,FALSE)</f>
        <v>1</v>
      </c>
      <c r="W19" s="16" t="s">
        <v>28</v>
      </c>
      <c r="X19" s="16">
        <f>VLOOKUP(Form_Responses1[[#This Row],[Apakah anda merasa bahwa daya juang (resiliensi diri) adalah keterampilan yang penting untuk masa depan?]],Sheet1!A$2:B$3,2,FALSE)</f>
        <v>1</v>
      </c>
      <c r="Y19" s="16" t="s">
        <v>27</v>
      </c>
      <c r="Z19" s="16">
        <f>VLOOKUP(Form_Responses1[[#This Row],[Apakah anda merasa bahwa daya juang (resiliensi diri) berperan dalam membantu individu  mengelola tekanan sosial?]],Sheet1!A$2:B$3,2,FALSE)</f>
        <v>0</v>
      </c>
      <c r="AA19" s="16" t="s">
        <v>28</v>
      </c>
      <c r="AB19" s="16">
        <f>VLOOKUP(Form_Responses1[[#This Row],[Apakah penyesuaian diri (perilaku  adaptif) adalah pelampiasan dari seseorang karena orang-orang di sekitarnya?]],Sheet1!A$2:B$3,2,FALSE)</f>
        <v>1</v>
      </c>
      <c r="AC19" s="16" t="s">
        <v>27</v>
      </c>
      <c r="AD19" s="16">
        <f>VLOOKUP(Form_Responses1[[#This Row],[Seseorang perlu memiliki kemampuan untuk menyesuaikan diri dengan norma atau standar yang ada di lingkungan sosialnya?]],Sheet1!A$2:B$3,2,FALSE)</f>
        <v>0</v>
      </c>
      <c r="AE19" s="16" t="s">
        <v>27</v>
      </c>
      <c r="AF19" s="16">
        <f>VLOOKUP(Form_Responses1[[#This Row],[Daya juang (Resiliensi) yang tinggi akan cenderung lebih mampu menghadapi tantangan dan stres dalam kehidupannya?]],Sheet1!A$2:B$3,2,FALSE)</f>
        <v>0</v>
      </c>
      <c r="AG19" s="16" t="s">
        <v>28</v>
      </c>
      <c r="AH19" s="16">
        <f>VLOOKUP(Form_Responses1[[#This Row],[Status ekonomi mempengaruhi terjadinya penyesuaian diri (perilaku adaptif) dan daya juang (resiliensi) individu?]],Sheet1!A$2:B$3,2,FALSE)</f>
        <v>1</v>
      </c>
      <c r="AI19" s="16" t="s">
        <v>28</v>
      </c>
      <c r="AJ19" s="16">
        <f>VLOOKUP(Form_Responses1[[#This Row],[Kepribadian seseorang yang berbeda-beda mempengaruhi terjadinya penyesuaian diri (perilaku adaptif) dan daya juang (resiliensi) individu?]],Sheet1!A$2:B$3,2,FALSE)</f>
        <v>1</v>
      </c>
      <c r="AK19" s="16" t="s">
        <v>28</v>
      </c>
      <c r="AL19" s="16">
        <f>VLOOKUP(Form_Responses1[[#This Row],[Apakah faktor keluarga penting dalam membentuk penyesuaian diri?]],Sheet1!A$2:B$3,2,FALSE)</f>
        <v>1</v>
      </c>
      <c r="AM19" s="16" t="s">
        <v>27</v>
      </c>
      <c r="AN19" s="16">
        <f>VLOOKUP(Form_Responses1[[#This Row],[Meningkatkan ketahanan individu dan menurunkan tingkat stres adalah cara efikasi diri yang baik?]],Sheet1!A$2:B$3,2,FALSE)</f>
        <v>0</v>
      </c>
      <c r="AO19" s="16" t="s">
        <v>27</v>
      </c>
      <c r="AP19" s="23">
        <f>VLOOKUP(Form_Responses1[[#This Row],[Adanya keterampilan yang baik dalam berinteraksi untuk beradaptasi dengan penyesuaian diri (perilaku adaptif)?]],Sheet1!A$2:B$3,2,FALSE)</f>
        <v>0</v>
      </c>
      <c r="AQ19" s="20" t="s">
        <v>27</v>
      </c>
      <c r="AR19" s="19">
        <f>VLOOKUP(Form_Responses1[[#This Row],[Individu yang berhasil memenuhi kebutuhan dan menyelesaikan masalahnya, maka akan terjadinya perilaku yang adaptif?]],Sheet1!A$2:B$3,2,FALSE)</f>
        <v>0</v>
      </c>
    </row>
    <row r="20" spans="1:44" ht="15.75" customHeight="1" x14ac:dyDescent="0.25">
      <c r="A20" s="4">
        <v>45630.459770532412</v>
      </c>
      <c r="B20" s="5" t="s">
        <v>68</v>
      </c>
      <c r="C20" s="5" t="s">
        <v>69</v>
      </c>
      <c r="D20" s="6" t="s">
        <v>70</v>
      </c>
      <c r="E20" s="15" t="s">
        <v>27</v>
      </c>
      <c r="F20" s="15">
        <f>VLOOKUP(Form_Responses1[[#This Row],[Apakah penyesuaian diri ( perilaku adaptif ) membantu seseorang menyesuaikan diri dengan lingkungannya?]],Sheet1!A$2:B$3,2,FALSE)</f>
        <v>0</v>
      </c>
      <c r="G20" s="5" t="s">
        <v>27</v>
      </c>
      <c r="H20" s="15">
        <f>VLOOKUP(Form_Responses1[[#This Row],[Apakah daya juang (resiliensi) diri dapat membantu seseorang menghadapi tekanan atau masalah sehari-hari?]],Sheet1!A$2:B$3,2,FALSE)</f>
        <v>0</v>
      </c>
      <c r="I20" s="15" t="s">
        <v>27</v>
      </c>
      <c r="J20" s="15">
        <f>VLOOKUP(Form_Responses1[[#This Row],[Apakah penyesuaian diri (perilaku adaptif) dipengaruhi oleh kemampuan daya juang (resiliensi) seseorang?]],Sheet1!A$2:B$3,2,FALSE)</f>
        <v>0</v>
      </c>
      <c r="K20" s="15" t="s">
        <v>27</v>
      </c>
      <c r="L20" s="15">
        <f>VLOOKUP(Form_Responses1[[#This Row],[Apakah daya juang (resiliensi) diri dapat di kembangkan melalui pengalaman hidup?]],Sheet1!A$2:B$3,2,FALSE)</f>
        <v>0</v>
      </c>
      <c r="M20" s="15" t="s">
        <v>27</v>
      </c>
      <c r="N20" s="15">
        <f>VLOOKUP(Form_Responses1[[#This Row],[Apakah anda percaya bahwa seseorang dengan daya juang (resiliensi) tinggi lebih mudah beradaptasi dengan perubahan?]],Sheet1!A$2:B$3,2,FALSE)</f>
        <v>0</v>
      </c>
      <c r="O20" s="15" t="s">
        <v>28</v>
      </c>
      <c r="P20" s="15">
        <f>VLOOKUP(Form_Responses1[[#This Row],[Apakah penyesuaian diri (perilaku adaptif) penting untuk membantu seseorang menghadapi tantangan dalam kehidupan?]],Sheet1!A$2:B$3,2,FALSE)</f>
        <v>1</v>
      </c>
      <c r="Q20" s="15" t="s">
        <v>28</v>
      </c>
      <c r="R20" s="15">
        <f>VLOOKUP(Form_Responses1[[#This Row],[Apakah daya juang (resiliensi) dapat membantu seseorang mengelola emosinya dalam situasi sulit?]],Sheet1!A$2:B$3,2,FALSE)</f>
        <v>1</v>
      </c>
      <c r="S20" s="15" t="s">
        <v>28</v>
      </c>
      <c r="T20" s="15">
        <f>VLOOKUP(Form_Responses1[[#This Row],[Apakah anda memahami bahwa daya juang (resiliensi diri) adalah kemampuan untuk bangkit dari kegagalan?]],Sheet1!A$2:B$3,2,FALSE)</f>
        <v>1</v>
      </c>
      <c r="U20" s="15" t="s">
        <v>27</v>
      </c>
      <c r="V20" s="15">
        <f>VLOOKUP(Form_Responses1[[#This Row],[Apakah penyesuaian diri (perilaku adaptif) membantu seseorang mengatasi perubahan lingkungan yang tidak terduga?]],Sheet1!A$2:B$3,2,FALSE)</f>
        <v>0</v>
      </c>
      <c r="W20" s="15" t="s">
        <v>27</v>
      </c>
      <c r="X20" s="15">
        <f>VLOOKUP(Form_Responses1[[#This Row],[Apakah anda merasa bahwa daya juang (resiliensi diri) adalah keterampilan yang penting untuk masa depan?]],Sheet1!A$2:B$3,2,FALSE)</f>
        <v>0</v>
      </c>
      <c r="Y20" s="15" t="s">
        <v>27</v>
      </c>
      <c r="Z20" s="15">
        <f>VLOOKUP(Form_Responses1[[#This Row],[Apakah anda merasa bahwa daya juang (resiliensi diri) berperan dalam membantu individu  mengelola tekanan sosial?]],Sheet1!A$2:B$3,2,FALSE)</f>
        <v>0</v>
      </c>
      <c r="AA20" s="15" t="s">
        <v>27</v>
      </c>
      <c r="AB20" s="15">
        <f>VLOOKUP(Form_Responses1[[#This Row],[Apakah penyesuaian diri (perilaku  adaptif) adalah pelampiasan dari seseorang karena orang-orang di sekitarnya?]],Sheet1!A$2:B$3,2,FALSE)</f>
        <v>0</v>
      </c>
      <c r="AC20" s="15" t="s">
        <v>27</v>
      </c>
      <c r="AD20" s="15">
        <f>VLOOKUP(Form_Responses1[[#This Row],[Seseorang perlu memiliki kemampuan untuk menyesuaikan diri dengan norma atau standar yang ada di lingkungan sosialnya?]],Sheet1!A$2:B$3,2,FALSE)</f>
        <v>0</v>
      </c>
      <c r="AE20" s="15" t="s">
        <v>27</v>
      </c>
      <c r="AF20" s="15">
        <f>VLOOKUP(Form_Responses1[[#This Row],[Daya juang (Resiliensi) yang tinggi akan cenderung lebih mampu menghadapi tantangan dan stres dalam kehidupannya?]],Sheet1!A$2:B$3,2,FALSE)</f>
        <v>0</v>
      </c>
      <c r="AG20" s="15" t="s">
        <v>27</v>
      </c>
      <c r="AH20" s="15">
        <f>VLOOKUP(Form_Responses1[[#This Row],[Status ekonomi mempengaruhi terjadinya penyesuaian diri (perilaku adaptif) dan daya juang (resiliensi) individu?]],Sheet1!A$2:B$3,2,FALSE)</f>
        <v>0</v>
      </c>
      <c r="AI20" s="15" t="s">
        <v>27</v>
      </c>
      <c r="AJ20" s="15">
        <f>VLOOKUP(Form_Responses1[[#This Row],[Kepribadian seseorang yang berbeda-beda mempengaruhi terjadinya penyesuaian diri (perilaku adaptif) dan daya juang (resiliensi) individu?]],Sheet1!A$2:B$3,2,FALSE)</f>
        <v>0</v>
      </c>
      <c r="AK20" s="15" t="s">
        <v>27</v>
      </c>
      <c r="AL20" s="15">
        <f>VLOOKUP(Form_Responses1[[#This Row],[Apakah faktor keluarga penting dalam membentuk penyesuaian diri?]],Sheet1!A$2:B$3,2,FALSE)</f>
        <v>0</v>
      </c>
      <c r="AM20" s="15" t="s">
        <v>27</v>
      </c>
      <c r="AN20" s="15">
        <f>VLOOKUP(Form_Responses1[[#This Row],[Meningkatkan ketahanan individu dan menurunkan tingkat stres adalah cara efikasi diri yang baik?]],Sheet1!A$2:B$3,2,FALSE)</f>
        <v>0</v>
      </c>
      <c r="AO20" s="15" t="s">
        <v>27</v>
      </c>
      <c r="AP20" s="22">
        <f>VLOOKUP(Form_Responses1[[#This Row],[Adanya keterampilan yang baik dalam berinteraksi untuk beradaptasi dengan penyesuaian diri (perilaku adaptif)?]],Sheet1!A$2:B$3,2,FALSE)</f>
        <v>0</v>
      </c>
      <c r="AQ20" s="18" t="s">
        <v>27</v>
      </c>
      <c r="AR20" s="19">
        <f>VLOOKUP(Form_Responses1[[#This Row],[Individu yang berhasil memenuhi kebutuhan dan menyelesaikan masalahnya, maka akan terjadinya perilaku yang adaptif?]],Sheet1!A$2:B$3,2,FALSE)</f>
        <v>0</v>
      </c>
    </row>
    <row r="21" spans="1:44" ht="15.75" customHeight="1" x14ac:dyDescent="0.25">
      <c r="A21" s="7">
        <v>45630.45980600694</v>
      </c>
      <c r="B21" s="8" t="s">
        <v>71</v>
      </c>
      <c r="C21" s="8" t="s">
        <v>72</v>
      </c>
      <c r="D21" s="8" t="s">
        <v>34</v>
      </c>
      <c r="E21" s="16" t="s">
        <v>27</v>
      </c>
      <c r="F21" s="16">
        <f>VLOOKUP(Form_Responses1[[#This Row],[Apakah penyesuaian diri ( perilaku adaptif ) membantu seseorang menyesuaikan diri dengan lingkungannya?]],Sheet1!A$2:B$3,2,FALSE)</f>
        <v>0</v>
      </c>
      <c r="G21" s="8" t="s">
        <v>27</v>
      </c>
      <c r="H21" s="16">
        <f>VLOOKUP(Form_Responses1[[#This Row],[Apakah daya juang (resiliensi) diri dapat membantu seseorang menghadapi tekanan atau masalah sehari-hari?]],Sheet1!A$2:B$3,2,FALSE)</f>
        <v>0</v>
      </c>
      <c r="I21" s="16" t="s">
        <v>27</v>
      </c>
      <c r="J21" s="16">
        <f>VLOOKUP(Form_Responses1[[#This Row],[Apakah penyesuaian diri (perilaku adaptif) dipengaruhi oleh kemampuan daya juang (resiliensi) seseorang?]],Sheet1!A$2:B$3,2,FALSE)</f>
        <v>0</v>
      </c>
      <c r="K21" s="16" t="s">
        <v>27</v>
      </c>
      <c r="L21" s="16">
        <f>VLOOKUP(Form_Responses1[[#This Row],[Apakah daya juang (resiliensi) diri dapat di kembangkan melalui pengalaman hidup?]],Sheet1!A$2:B$3,2,FALSE)</f>
        <v>0</v>
      </c>
      <c r="M21" s="16" t="s">
        <v>27</v>
      </c>
      <c r="N21" s="16">
        <f>VLOOKUP(Form_Responses1[[#This Row],[Apakah anda percaya bahwa seseorang dengan daya juang (resiliensi) tinggi lebih mudah beradaptasi dengan perubahan?]],Sheet1!A$2:B$3,2,FALSE)</f>
        <v>0</v>
      </c>
      <c r="O21" s="16" t="s">
        <v>27</v>
      </c>
      <c r="P21" s="16">
        <f>VLOOKUP(Form_Responses1[[#This Row],[Apakah penyesuaian diri (perilaku adaptif) penting untuk membantu seseorang menghadapi tantangan dalam kehidupan?]],Sheet1!A$2:B$3,2,FALSE)</f>
        <v>0</v>
      </c>
      <c r="Q21" s="16" t="s">
        <v>27</v>
      </c>
      <c r="R21" s="16">
        <f>VLOOKUP(Form_Responses1[[#This Row],[Apakah daya juang (resiliensi) dapat membantu seseorang mengelola emosinya dalam situasi sulit?]],Sheet1!A$2:B$3,2,FALSE)</f>
        <v>0</v>
      </c>
      <c r="S21" s="16" t="s">
        <v>27</v>
      </c>
      <c r="T21" s="16">
        <f>VLOOKUP(Form_Responses1[[#This Row],[Apakah anda memahami bahwa daya juang (resiliensi diri) adalah kemampuan untuk bangkit dari kegagalan?]],Sheet1!A$2:B$3,2,FALSE)</f>
        <v>0</v>
      </c>
      <c r="U21" s="16" t="s">
        <v>27</v>
      </c>
      <c r="V21" s="16">
        <f>VLOOKUP(Form_Responses1[[#This Row],[Apakah penyesuaian diri (perilaku adaptif) membantu seseorang mengatasi perubahan lingkungan yang tidak terduga?]],Sheet1!A$2:B$3,2,FALSE)</f>
        <v>0</v>
      </c>
      <c r="W21" s="16" t="s">
        <v>28</v>
      </c>
      <c r="X21" s="16">
        <f>VLOOKUP(Form_Responses1[[#This Row],[Apakah anda merasa bahwa daya juang (resiliensi diri) adalah keterampilan yang penting untuk masa depan?]],Sheet1!A$2:B$3,2,FALSE)</f>
        <v>1</v>
      </c>
      <c r="Y21" s="16" t="s">
        <v>28</v>
      </c>
      <c r="Z21" s="16">
        <f>VLOOKUP(Form_Responses1[[#This Row],[Apakah anda merasa bahwa daya juang (resiliensi diri) berperan dalam membantu individu  mengelola tekanan sosial?]],Sheet1!A$2:B$3,2,FALSE)</f>
        <v>1</v>
      </c>
      <c r="AA21" s="16" t="s">
        <v>28</v>
      </c>
      <c r="AB21" s="16">
        <f>VLOOKUP(Form_Responses1[[#This Row],[Apakah penyesuaian diri (perilaku  adaptif) adalah pelampiasan dari seseorang karena orang-orang di sekitarnya?]],Sheet1!A$2:B$3,2,FALSE)</f>
        <v>1</v>
      </c>
      <c r="AC21" s="16" t="s">
        <v>28</v>
      </c>
      <c r="AD21" s="16">
        <f>VLOOKUP(Form_Responses1[[#This Row],[Seseorang perlu memiliki kemampuan untuk menyesuaikan diri dengan norma atau standar yang ada di lingkungan sosialnya?]],Sheet1!A$2:B$3,2,FALSE)</f>
        <v>1</v>
      </c>
      <c r="AE21" s="16" t="s">
        <v>27</v>
      </c>
      <c r="AF21" s="16">
        <f>VLOOKUP(Form_Responses1[[#This Row],[Daya juang (Resiliensi) yang tinggi akan cenderung lebih mampu menghadapi tantangan dan stres dalam kehidupannya?]],Sheet1!A$2:B$3,2,FALSE)</f>
        <v>0</v>
      </c>
      <c r="AG21" s="16" t="s">
        <v>27</v>
      </c>
      <c r="AH21" s="16">
        <f>VLOOKUP(Form_Responses1[[#This Row],[Status ekonomi mempengaruhi terjadinya penyesuaian diri (perilaku adaptif) dan daya juang (resiliensi) individu?]],Sheet1!A$2:B$3,2,FALSE)</f>
        <v>0</v>
      </c>
      <c r="AI21" s="16" t="s">
        <v>27</v>
      </c>
      <c r="AJ21" s="16">
        <f>VLOOKUP(Form_Responses1[[#This Row],[Kepribadian seseorang yang berbeda-beda mempengaruhi terjadinya penyesuaian diri (perilaku adaptif) dan daya juang (resiliensi) individu?]],Sheet1!A$2:B$3,2,FALSE)</f>
        <v>0</v>
      </c>
      <c r="AK21" s="16" t="s">
        <v>28</v>
      </c>
      <c r="AL21" s="16">
        <f>VLOOKUP(Form_Responses1[[#This Row],[Apakah faktor keluarga penting dalam membentuk penyesuaian diri?]],Sheet1!A$2:B$3,2,FALSE)</f>
        <v>1</v>
      </c>
      <c r="AM21" s="16" t="s">
        <v>28</v>
      </c>
      <c r="AN21" s="16">
        <f>VLOOKUP(Form_Responses1[[#This Row],[Meningkatkan ketahanan individu dan menurunkan tingkat stres adalah cara efikasi diri yang baik?]],Sheet1!A$2:B$3,2,FALSE)</f>
        <v>1</v>
      </c>
      <c r="AO21" s="16" t="s">
        <v>27</v>
      </c>
      <c r="AP21" s="23">
        <f>VLOOKUP(Form_Responses1[[#This Row],[Adanya keterampilan yang baik dalam berinteraksi untuk beradaptasi dengan penyesuaian diri (perilaku adaptif)?]],Sheet1!A$2:B$3,2,FALSE)</f>
        <v>0</v>
      </c>
      <c r="AQ21" s="20" t="s">
        <v>27</v>
      </c>
      <c r="AR21" s="19">
        <f>VLOOKUP(Form_Responses1[[#This Row],[Individu yang berhasil memenuhi kebutuhan dan menyelesaikan masalahnya, maka akan terjadinya perilaku yang adaptif?]],Sheet1!A$2:B$3,2,FALSE)</f>
        <v>0</v>
      </c>
    </row>
    <row r="22" spans="1:44" ht="15.75" customHeight="1" x14ac:dyDescent="0.25">
      <c r="A22" s="4">
        <v>45630.460659328703</v>
      </c>
      <c r="B22" s="5" t="s">
        <v>73</v>
      </c>
      <c r="C22" s="5" t="s">
        <v>74</v>
      </c>
      <c r="D22" s="6" t="s">
        <v>43</v>
      </c>
      <c r="E22" s="15" t="s">
        <v>27</v>
      </c>
      <c r="F22" s="15">
        <f>VLOOKUP(Form_Responses1[[#This Row],[Apakah penyesuaian diri ( perilaku adaptif ) membantu seseorang menyesuaikan diri dengan lingkungannya?]],Sheet1!A$2:B$3,2,FALSE)</f>
        <v>0</v>
      </c>
      <c r="G22" s="5" t="s">
        <v>27</v>
      </c>
      <c r="H22" s="15">
        <f>VLOOKUP(Form_Responses1[[#This Row],[Apakah daya juang (resiliensi) diri dapat membantu seseorang menghadapi tekanan atau masalah sehari-hari?]],Sheet1!A$2:B$3,2,FALSE)</f>
        <v>0</v>
      </c>
      <c r="I22" s="15" t="s">
        <v>27</v>
      </c>
      <c r="J22" s="15">
        <f>VLOOKUP(Form_Responses1[[#This Row],[Apakah penyesuaian diri (perilaku adaptif) dipengaruhi oleh kemampuan daya juang (resiliensi) seseorang?]],Sheet1!A$2:B$3,2,FALSE)</f>
        <v>0</v>
      </c>
      <c r="K22" s="15" t="s">
        <v>28</v>
      </c>
      <c r="L22" s="15">
        <f>VLOOKUP(Form_Responses1[[#This Row],[Apakah daya juang (resiliensi) diri dapat di kembangkan melalui pengalaman hidup?]],Sheet1!A$2:B$3,2,FALSE)</f>
        <v>1</v>
      </c>
      <c r="M22" s="15" t="s">
        <v>27</v>
      </c>
      <c r="N22" s="15">
        <f>VLOOKUP(Form_Responses1[[#This Row],[Apakah anda percaya bahwa seseorang dengan daya juang (resiliensi) tinggi lebih mudah beradaptasi dengan perubahan?]],Sheet1!A$2:B$3,2,FALSE)</f>
        <v>0</v>
      </c>
      <c r="O22" s="15" t="s">
        <v>27</v>
      </c>
      <c r="P22" s="15">
        <f>VLOOKUP(Form_Responses1[[#This Row],[Apakah penyesuaian diri (perilaku adaptif) penting untuk membantu seseorang menghadapi tantangan dalam kehidupan?]],Sheet1!A$2:B$3,2,FALSE)</f>
        <v>0</v>
      </c>
      <c r="Q22" s="15" t="s">
        <v>28</v>
      </c>
      <c r="R22" s="15">
        <f>VLOOKUP(Form_Responses1[[#This Row],[Apakah daya juang (resiliensi) dapat membantu seseorang mengelola emosinya dalam situasi sulit?]],Sheet1!A$2:B$3,2,FALSE)</f>
        <v>1</v>
      </c>
      <c r="S22" s="15" t="s">
        <v>27</v>
      </c>
      <c r="T22" s="15">
        <f>VLOOKUP(Form_Responses1[[#This Row],[Apakah anda memahami bahwa daya juang (resiliensi diri) adalah kemampuan untuk bangkit dari kegagalan?]],Sheet1!A$2:B$3,2,FALSE)</f>
        <v>0</v>
      </c>
      <c r="U22" s="15" t="s">
        <v>28</v>
      </c>
      <c r="V22" s="15">
        <f>VLOOKUP(Form_Responses1[[#This Row],[Apakah penyesuaian diri (perilaku adaptif) membantu seseorang mengatasi perubahan lingkungan yang tidak terduga?]],Sheet1!A$2:B$3,2,FALSE)</f>
        <v>1</v>
      </c>
      <c r="W22" s="15" t="s">
        <v>28</v>
      </c>
      <c r="X22" s="15">
        <f>VLOOKUP(Form_Responses1[[#This Row],[Apakah anda merasa bahwa daya juang (resiliensi diri) adalah keterampilan yang penting untuk masa depan?]],Sheet1!A$2:B$3,2,FALSE)</f>
        <v>1</v>
      </c>
      <c r="Y22" s="15" t="s">
        <v>27</v>
      </c>
      <c r="Z22" s="15">
        <f>VLOOKUP(Form_Responses1[[#This Row],[Apakah anda merasa bahwa daya juang (resiliensi diri) berperan dalam membantu individu  mengelola tekanan sosial?]],Sheet1!A$2:B$3,2,FALSE)</f>
        <v>0</v>
      </c>
      <c r="AA22" s="15" t="s">
        <v>27</v>
      </c>
      <c r="AB22" s="15">
        <f>VLOOKUP(Form_Responses1[[#This Row],[Apakah penyesuaian diri (perilaku  adaptif) adalah pelampiasan dari seseorang karena orang-orang di sekitarnya?]],Sheet1!A$2:B$3,2,FALSE)</f>
        <v>0</v>
      </c>
      <c r="AC22" s="15" t="s">
        <v>27</v>
      </c>
      <c r="AD22" s="15">
        <f>VLOOKUP(Form_Responses1[[#This Row],[Seseorang perlu memiliki kemampuan untuk menyesuaikan diri dengan norma atau standar yang ada di lingkungan sosialnya?]],Sheet1!A$2:B$3,2,FALSE)</f>
        <v>0</v>
      </c>
      <c r="AE22" s="15" t="s">
        <v>27</v>
      </c>
      <c r="AF22" s="15">
        <f>VLOOKUP(Form_Responses1[[#This Row],[Daya juang (Resiliensi) yang tinggi akan cenderung lebih mampu menghadapi tantangan dan stres dalam kehidupannya?]],Sheet1!A$2:B$3,2,FALSE)</f>
        <v>0</v>
      </c>
      <c r="AG22" s="15" t="s">
        <v>27</v>
      </c>
      <c r="AH22" s="15">
        <f>VLOOKUP(Form_Responses1[[#This Row],[Status ekonomi mempengaruhi terjadinya penyesuaian diri (perilaku adaptif) dan daya juang (resiliensi) individu?]],Sheet1!A$2:B$3,2,FALSE)</f>
        <v>0</v>
      </c>
      <c r="AI22" s="15" t="s">
        <v>27</v>
      </c>
      <c r="AJ22" s="15">
        <f>VLOOKUP(Form_Responses1[[#This Row],[Kepribadian seseorang yang berbeda-beda mempengaruhi terjadinya penyesuaian diri (perilaku adaptif) dan daya juang (resiliensi) individu?]],Sheet1!A$2:B$3,2,FALSE)</f>
        <v>0</v>
      </c>
      <c r="AK22" s="15" t="s">
        <v>27</v>
      </c>
      <c r="AL22" s="15">
        <f>VLOOKUP(Form_Responses1[[#This Row],[Apakah faktor keluarga penting dalam membentuk penyesuaian diri?]],Sheet1!A$2:B$3,2,FALSE)</f>
        <v>0</v>
      </c>
      <c r="AM22" s="15" t="s">
        <v>28</v>
      </c>
      <c r="AN22" s="15">
        <f>VLOOKUP(Form_Responses1[[#This Row],[Meningkatkan ketahanan individu dan menurunkan tingkat stres adalah cara efikasi diri yang baik?]],Sheet1!A$2:B$3,2,FALSE)</f>
        <v>1</v>
      </c>
      <c r="AO22" s="15" t="s">
        <v>27</v>
      </c>
      <c r="AP22" s="22">
        <f>VLOOKUP(Form_Responses1[[#This Row],[Adanya keterampilan yang baik dalam berinteraksi untuk beradaptasi dengan penyesuaian diri (perilaku adaptif)?]],Sheet1!A$2:B$3,2,FALSE)</f>
        <v>0</v>
      </c>
      <c r="AQ22" s="18" t="s">
        <v>27</v>
      </c>
      <c r="AR22" s="19">
        <f>VLOOKUP(Form_Responses1[[#This Row],[Individu yang berhasil memenuhi kebutuhan dan menyelesaikan masalahnya, maka akan terjadinya perilaku yang adaptif?]],Sheet1!A$2:B$3,2,FALSE)</f>
        <v>0</v>
      </c>
    </row>
    <row r="23" spans="1:44" ht="12.5" x14ac:dyDescent="0.25">
      <c r="A23" s="7">
        <v>45630.460707743056</v>
      </c>
      <c r="B23" s="8" t="s">
        <v>75</v>
      </c>
      <c r="C23" s="8" t="s">
        <v>76</v>
      </c>
      <c r="D23" s="9" t="s">
        <v>43</v>
      </c>
      <c r="E23" s="16" t="s">
        <v>28</v>
      </c>
      <c r="F23" s="16">
        <f>VLOOKUP(Form_Responses1[[#This Row],[Apakah penyesuaian diri ( perilaku adaptif ) membantu seseorang menyesuaikan diri dengan lingkungannya?]],Sheet1!A$2:B$3,2,FALSE)</f>
        <v>1</v>
      </c>
      <c r="G23" s="8" t="s">
        <v>28</v>
      </c>
      <c r="H23" s="16">
        <f>VLOOKUP(Form_Responses1[[#This Row],[Apakah daya juang (resiliensi) diri dapat membantu seseorang menghadapi tekanan atau masalah sehari-hari?]],Sheet1!A$2:B$3,2,FALSE)</f>
        <v>1</v>
      </c>
      <c r="I23" s="16" t="s">
        <v>28</v>
      </c>
      <c r="J23" s="16">
        <f>VLOOKUP(Form_Responses1[[#This Row],[Apakah penyesuaian diri (perilaku adaptif) dipengaruhi oleh kemampuan daya juang (resiliensi) seseorang?]],Sheet1!A$2:B$3,2,FALSE)</f>
        <v>1</v>
      </c>
      <c r="K23" s="16" t="s">
        <v>28</v>
      </c>
      <c r="L23" s="16">
        <f>VLOOKUP(Form_Responses1[[#This Row],[Apakah daya juang (resiliensi) diri dapat di kembangkan melalui pengalaman hidup?]],Sheet1!A$2:B$3,2,FALSE)</f>
        <v>1</v>
      </c>
      <c r="M23" s="16" t="s">
        <v>27</v>
      </c>
      <c r="N23" s="16">
        <f>VLOOKUP(Form_Responses1[[#This Row],[Apakah anda percaya bahwa seseorang dengan daya juang (resiliensi) tinggi lebih mudah beradaptasi dengan perubahan?]],Sheet1!A$2:B$3,2,FALSE)</f>
        <v>0</v>
      </c>
      <c r="O23" s="16" t="s">
        <v>27</v>
      </c>
      <c r="P23" s="16">
        <f>VLOOKUP(Form_Responses1[[#This Row],[Apakah penyesuaian diri (perilaku adaptif) penting untuk membantu seseorang menghadapi tantangan dalam kehidupan?]],Sheet1!A$2:B$3,2,FALSE)</f>
        <v>0</v>
      </c>
      <c r="Q23" s="16" t="s">
        <v>27</v>
      </c>
      <c r="R23" s="16">
        <f>VLOOKUP(Form_Responses1[[#This Row],[Apakah daya juang (resiliensi) dapat membantu seseorang mengelola emosinya dalam situasi sulit?]],Sheet1!A$2:B$3,2,FALSE)</f>
        <v>0</v>
      </c>
      <c r="S23" s="16" t="s">
        <v>27</v>
      </c>
      <c r="T23" s="16">
        <f>VLOOKUP(Form_Responses1[[#This Row],[Apakah anda memahami bahwa daya juang (resiliensi diri) adalah kemampuan untuk bangkit dari kegagalan?]],Sheet1!A$2:B$3,2,FALSE)</f>
        <v>0</v>
      </c>
      <c r="U23" s="16" t="s">
        <v>27</v>
      </c>
      <c r="V23" s="16">
        <f>VLOOKUP(Form_Responses1[[#This Row],[Apakah penyesuaian diri (perilaku adaptif) membantu seseorang mengatasi perubahan lingkungan yang tidak terduga?]],Sheet1!A$2:B$3,2,FALSE)</f>
        <v>0</v>
      </c>
      <c r="W23" s="16" t="s">
        <v>27</v>
      </c>
      <c r="X23" s="16">
        <f>VLOOKUP(Form_Responses1[[#This Row],[Apakah anda merasa bahwa daya juang (resiliensi diri) adalah keterampilan yang penting untuk masa depan?]],Sheet1!A$2:B$3,2,FALSE)</f>
        <v>0</v>
      </c>
      <c r="Y23" s="16" t="s">
        <v>27</v>
      </c>
      <c r="Z23" s="16">
        <f>VLOOKUP(Form_Responses1[[#This Row],[Apakah anda merasa bahwa daya juang (resiliensi diri) berperan dalam membantu individu  mengelola tekanan sosial?]],Sheet1!A$2:B$3,2,FALSE)</f>
        <v>0</v>
      </c>
      <c r="AA23" s="16" t="s">
        <v>28</v>
      </c>
      <c r="AB23" s="16">
        <f>VLOOKUP(Form_Responses1[[#This Row],[Apakah penyesuaian diri (perilaku  adaptif) adalah pelampiasan dari seseorang karena orang-orang di sekitarnya?]],Sheet1!A$2:B$3,2,FALSE)</f>
        <v>1</v>
      </c>
      <c r="AC23" s="16" t="s">
        <v>28</v>
      </c>
      <c r="AD23" s="16">
        <f>VLOOKUP(Form_Responses1[[#This Row],[Seseorang perlu memiliki kemampuan untuk menyesuaikan diri dengan norma atau standar yang ada di lingkungan sosialnya?]],Sheet1!A$2:B$3,2,FALSE)</f>
        <v>1</v>
      </c>
      <c r="AE23" s="16" t="s">
        <v>27</v>
      </c>
      <c r="AF23" s="16">
        <f>VLOOKUP(Form_Responses1[[#This Row],[Daya juang (Resiliensi) yang tinggi akan cenderung lebih mampu menghadapi tantangan dan stres dalam kehidupannya?]],Sheet1!A$2:B$3,2,FALSE)</f>
        <v>0</v>
      </c>
      <c r="AG23" s="16" t="s">
        <v>27</v>
      </c>
      <c r="AH23" s="16">
        <f>VLOOKUP(Form_Responses1[[#This Row],[Status ekonomi mempengaruhi terjadinya penyesuaian diri (perilaku adaptif) dan daya juang (resiliensi) individu?]],Sheet1!A$2:B$3,2,FALSE)</f>
        <v>0</v>
      </c>
      <c r="AI23" s="16" t="s">
        <v>27</v>
      </c>
      <c r="AJ23" s="16">
        <f>VLOOKUP(Form_Responses1[[#This Row],[Kepribadian seseorang yang berbeda-beda mempengaruhi terjadinya penyesuaian diri (perilaku adaptif) dan daya juang (resiliensi) individu?]],Sheet1!A$2:B$3,2,FALSE)</f>
        <v>0</v>
      </c>
      <c r="AK23" s="16" t="s">
        <v>27</v>
      </c>
      <c r="AL23" s="16">
        <f>VLOOKUP(Form_Responses1[[#This Row],[Apakah faktor keluarga penting dalam membentuk penyesuaian diri?]],Sheet1!A$2:B$3,2,FALSE)</f>
        <v>0</v>
      </c>
      <c r="AM23" s="16" t="s">
        <v>27</v>
      </c>
      <c r="AN23" s="16">
        <f>VLOOKUP(Form_Responses1[[#This Row],[Meningkatkan ketahanan individu dan menurunkan tingkat stres adalah cara efikasi diri yang baik?]],Sheet1!A$2:B$3,2,FALSE)</f>
        <v>0</v>
      </c>
      <c r="AO23" s="16" t="s">
        <v>27</v>
      </c>
      <c r="AP23" s="23">
        <f>VLOOKUP(Form_Responses1[[#This Row],[Adanya keterampilan yang baik dalam berinteraksi untuk beradaptasi dengan penyesuaian diri (perilaku adaptif)?]],Sheet1!A$2:B$3,2,FALSE)</f>
        <v>0</v>
      </c>
      <c r="AQ23" s="20" t="s">
        <v>27</v>
      </c>
      <c r="AR23" s="19">
        <f>VLOOKUP(Form_Responses1[[#This Row],[Individu yang berhasil memenuhi kebutuhan dan menyelesaikan masalahnya, maka akan terjadinya perilaku yang adaptif?]],Sheet1!A$2:B$3,2,FALSE)</f>
        <v>0</v>
      </c>
    </row>
    <row r="24" spans="1:44" ht="12.5" x14ac:dyDescent="0.25">
      <c r="A24" s="4">
        <v>45630.460906516208</v>
      </c>
      <c r="B24" s="5" t="s">
        <v>77</v>
      </c>
      <c r="C24" s="5" t="s">
        <v>78</v>
      </c>
      <c r="D24" s="6" t="s">
        <v>43</v>
      </c>
      <c r="E24" s="15" t="s">
        <v>28</v>
      </c>
      <c r="F24" s="15">
        <f>VLOOKUP(Form_Responses1[[#This Row],[Apakah penyesuaian diri ( perilaku adaptif ) membantu seseorang menyesuaikan diri dengan lingkungannya?]],Sheet1!A$2:B$3,2,FALSE)</f>
        <v>1</v>
      </c>
      <c r="G24" s="5" t="s">
        <v>28</v>
      </c>
      <c r="H24" s="15">
        <f>VLOOKUP(Form_Responses1[[#This Row],[Apakah daya juang (resiliensi) diri dapat membantu seseorang menghadapi tekanan atau masalah sehari-hari?]],Sheet1!A$2:B$3,2,FALSE)</f>
        <v>1</v>
      </c>
      <c r="I24" s="15" t="s">
        <v>28</v>
      </c>
      <c r="J24" s="15">
        <f>VLOOKUP(Form_Responses1[[#This Row],[Apakah penyesuaian diri (perilaku adaptif) dipengaruhi oleh kemampuan daya juang (resiliensi) seseorang?]],Sheet1!A$2:B$3,2,FALSE)</f>
        <v>1</v>
      </c>
      <c r="K24" s="15" t="s">
        <v>28</v>
      </c>
      <c r="L24" s="15">
        <f>VLOOKUP(Form_Responses1[[#This Row],[Apakah daya juang (resiliensi) diri dapat di kembangkan melalui pengalaman hidup?]],Sheet1!A$2:B$3,2,FALSE)</f>
        <v>1</v>
      </c>
      <c r="M24" s="15" t="s">
        <v>28</v>
      </c>
      <c r="N24" s="15">
        <f>VLOOKUP(Form_Responses1[[#This Row],[Apakah anda percaya bahwa seseorang dengan daya juang (resiliensi) tinggi lebih mudah beradaptasi dengan perubahan?]],Sheet1!A$2:B$3,2,FALSE)</f>
        <v>1</v>
      </c>
      <c r="O24" s="15" t="s">
        <v>28</v>
      </c>
      <c r="P24" s="15">
        <f>VLOOKUP(Form_Responses1[[#This Row],[Apakah penyesuaian diri (perilaku adaptif) penting untuk membantu seseorang menghadapi tantangan dalam kehidupan?]],Sheet1!A$2:B$3,2,FALSE)</f>
        <v>1</v>
      </c>
      <c r="Q24" s="15" t="s">
        <v>28</v>
      </c>
      <c r="R24" s="15">
        <f>VLOOKUP(Form_Responses1[[#This Row],[Apakah daya juang (resiliensi) dapat membantu seseorang mengelola emosinya dalam situasi sulit?]],Sheet1!A$2:B$3,2,FALSE)</f>
        <v>1</v>
      </c>
      <c r="S24" s="15" t="s">
        <v>28</v>
      </c>
      <c r="T24" s="15">
        <f>VLOOKUP(Form_Responses1[[#This Row],[Apakah anda memahami bahwa daya juang (resiliensi diri) adalah kemampuan untuk bangkit dari kegagalan?]],Sheet1!A$2:B$3,2,FALSE)</f>
        <v>1</v>
      </c>
      <c r="U24" s="15" t="s">
        <v>28</v>
      </c>
      <c r="V24" s="15">
        <f>VLOOKUP(Form_Responses1[[#This Row],[Apakah penyesuaian diri (perilaku adaptif) membantu seseorang mengatasi perubahan lingkungan yang tidak terduga?]],Sheet1!A$2:B$3,2,FALSE)</f>
        <v>1</v>
      </c>
      <c r="W24" s="15" t="s">
        <v>28</v>
      </c>
      <c r="X24" s="15">
        <f>VLOOKUP(Form_Responses1[[#This Row],[Apakah anda merasa bahwa daya juang (resiliensi diri) adalah keterampilan yang penting untuk masa depan?]],Sheet1!A$2:B$3,2,FALSE)</f>
        <v>1</v>
      </c>
      <c r="Y24" s="15" t="s">
        <v>28</v>
      </c>
      <c r="Z24" s="15">
        <f>VLOOKUP(Form_Responses1[[#This Row],[Apakah anda merasa bahwa daya juang (resiliensi diri) berperan dalam membantu individu  mengelola tekanan sosial?]],Sheet1!A$2:B$3,2,FALSE)</f>
        <v>1</v>
      </c>
      <c r="AA24" s="15" t="s">
        <v>27</v>
      </c>
      <c r="AB24" s="15">
        <f>VLOOKUP(Form_Responses1[[#This Row],[Apakah penyesuaian diri (perilaku  adaptif) adalah pelampiasan dari seseorang karena orang-orang di sekitarnya?]],Sheet1!A$2:B$3,2,FALSE)</f>
        <v>0</v>
      </c>
      <c r="AC24" s="15" t="s">
        <v>28</v>
      </c>
      <c r="AD24" s="15">
        <f>VLOOKUP(Form_Responses1[[#This Row],[Seseorang perlu memiliki kemampuan untuk menyesuaikan diri dengan norma atau standar yang ada di lingkungan sosialnya?]],Sheet1!A$2:B$3,2,FALSE)</f>
        <v>1</v>
      </c>
      <c r="AE24" s="15" t="s">
        <v>28</v>
      </c>
      <c r="AF24" s="15">
        <f>VLOOKUP(Form_Responses1[[#This Row],[Daya juang (Resiliensi) yang tinggi akan cenderung lebih mampu menghadapi tantangan dan stres dalam kehidupannya?]],Sheet1!A$2:B$3,2,FALSE)</f>
        <v>1</v>
      </c>
      <c r="AG24" s="15" t="s">
        <v>28</v>
      </c>
      <c r="AH24" s="15">
        <f>VLOOKUP(Form_Responses1[[#This Row],[Status ekonomi mempengaruhi terjadinya penyesuaian diri (perilaku adaptif) dan daya juang (resiliensi) individu?]],Sheet1!A$2:B$3,2,FALSE)</f>
        <v>1</v>
      </c>
      <c r="AI24" s="15" t="s">
        <v>28</v>
      </c>
      <c r="AJ24" s="15">
        <f>VLOOKUP(Form_Responses1[[#This Row],[Kepribadian seseorang yang berbeda-beda mempengaruhi terjadinya penyesuaian diri (perilaku adaptif) dan daya juang (resiliensi) individu?]],Sheet1!A$2:B$3,2,FALSE)</f>
        <v>1</v>
      </c>
      <c r="AK24" s="15" t="s">
        <v>28</v>
      </c>
      <c r="AL24" s="15">
        <f>VLOOKUP(Form_Responses1[[#This Row],[Apakah faktor keluarga penting dalam membentuk penyesuaian diri?]],Sheet1!A$2:B$3,2,FALSE)</f>
        <v>1</v>
      </c>
      <c r="AM24" s="15" t="s">
        <v>28</v>
      </c>
      <c r="AN24" s="15">
        <f>VLOOKUP(Form_Responses1[[#This Row],[Meningkatkan ketahanan individu dan menurunkan tingkat stres adalah cara efikasi diri yang baik?]],Sheet1!A$2:B$3,2,FALSE)</f>
        <v>1</v>
      </c>
      <c r="AO24" s="15" t="s">
        <v>28</v>
      </c>
      <c r="AP24" s="22">
        <f>VLOOKUP(Form_Responses1[[#This Row],[Adanya keterampilan yang baik dalam berinteraksi untuk beradaptasi dengan penyesuaian diri (perilaku adaptif)?]],Sheet1!A$2:B$3,2,FALSE)</f>
        <v>1</v>
      </c>
      <c r="AQ24" s="18" t="s">
        <v>28</v>
      </c>
      <c r="AR24" s="19">
        <f>VLOOKUP(Form_Responses1[[#This Row],[Individu yang berhasil memenuhi kebutuhan dan menyelesaikan masalahnya, maka akan terjadinya perilaku yang adaptif?]],Sheet1!A$2:B$3,2,FALSE)</f>
        <v>1</v>
      </c>
    </row>
    <row r="25" spans="1:44" ht="12.5" x14ac:dyDescent="0.25">
      <c r="A25" s="7">
        <v>45630.461134293982</v>
      </c>
      <c r="B25" s="8" t="s">
        <v>79</v>
      </c>
      <c r="C25" s="8" t="s">
        <v>80</v>
      </c>
      <c r="D25" s="9" t="s">
        <v>26</v>
      </c>
      <c r="E25" s="16" t="s">
        <v>27</v>
      </c>
      <c r="F25" s="16">
        <f>VLOOKUP(Form_Responses1[[#This Row],[Apakah penyesuaian diri ( perilaku adaptif ) membantu seseorang menyesuaikan diri dengan lingkungannya?]],Sheet1!A$2:B$3,2,FALSE)</f>
        <v>0</v>
      </c>
      <c r="G25" s="8" t="s">
        <v>27</v>
      </c>
      <c r="H25" s="16">
        <f>VLOOKUP(Form_Responses1[[#This Row],[Apakah daya juang (resiliensi) diri dapat membantu seseorang menghadapi tekanan atau masalah sehari-hari?]],Sheet1!A$2:B$3,2,FALSE)</f>
        <v>0</v>
      </c>
      <c r="I25" s="16" t="s">
        <v>28</v>
      </c>
      <c r="J25" s="16">
        <f>VLOOKUP(Form_Responses1[[#This Row],[Apakah penyesuaian diri (perilaku adaptif) dipengaruhi oleh kemampuan daya juang (resiliensi) seseorang?]],Sheet1!A$2:B$3,2,FALSE)</f>
        <v>1</v>
      </c>
      <c r="K25" s="16" t="s">
        <v>28</v>
      </c>
      <c r="L25" s="16">
        <f>VLOOKUP(Form_Responses1[[#This Row],[Apakah daya juang (resiliensi) diri dapat di kembangkan melalui pengalaman hidup?]],Sheet1!A$2:B$3,2,FALSE)</f>
        <v>1</v>
      </c>
      <c r="M25" s="16" t="s">
        <v>27</v>
      </c>
      <c r="N25" s="16">
        <f>VLOOKUP(Form_Responses1[[#This Row],[Apakah anda percaya bahwa seseorang dengan daya juang (resiliensi) tinggi lebih mudah beradaptasi dengan perubahan?]],Sheet1!A$2:B$3,2,FALSE)</f>
        <v>0</v>
      </c>
      <c r="O25" s="16" t="s">
        <v>27</v>
      </c>
      <c r="P25" s="16">
        <f>VLOOKUP(Form_Responses1[[#This Row],[Apakah penyesuaian diri (perilaku adaptif) penting untuk membantu seseorang menghadapi tantangan dalam kehidupan?]],Sheet1!A$2:B$3,2,FALSE)</f>
        <v>0</v>
      </c>
      <c r="Q25" s="16" t="s">
        <v>28</v>
      </c>
      <c r="R25" s="16">
        <f>VLOOKUP(Form_Responses1[[#This Row],[Apakah daya juang (resiliensi) dapat membantu seseorang mengelola emosinya dalam situasi sulit?]],Sheet1!A$2:B$3,2,FALSE)</f>
        <v>1</v>
      </c>
      <c r="S25" s="16" t="s">
        <v>28</v>
      </c>
      <c r="T25" s="16">
        <f>VLOOKUP(Form_Responses1[[#This Row],[Apakah anda memahami bahwa daya juang (resiliensi diri) adalah kemampuan untuk bangkit dari kegagalan?]],Sheet1!A$2:B$3,2,FALSE)</f>
        <v>1</v>
      </c>
      <c r="U25" s="16" t="s">
        <v>28</v>
      </c>
      <c r="V25" s="16">
        <f>VLOOKUP(Form_Responses1[[#This Row],[Apakah penyesuaian diri (perilaku adaptif) membantu seseorang mengatasi perubahan lingkungan yang tidak terduga?]],Sheet1!A$2:B$3,2,FALSE)</f>
        <v>1</v>
      </c>
      <c r="W25" s="16" t="s">
        <v>27</v>
      </c>
      <c r="X25" s="16">
        <f>VLOOKUP(Form_Responses1[[#This Row],[Apakah anda merasa bahwa daya juang (resiliensi diri) adalah keterampilan yang penting untuk masa depan?]],Sheet1!A$2:B$3,2,FALSE)</f>
        <v>0</v>
      </c>
      <c r="Y25" s="16" t="s">
        <v>28</v>
      </c>
      <c r="Z25" s="16">
        <f>VLOOKUP(Form_Responses1[[#This Row],[Apakah anda merasa bahwa daya juang (resiliensi diri) berperan dalam membantu individu  mengelola tekanan sosial?]],Sheet1!A$2:B$3,2,FALSE)</f>
        <v>1</v>
      </c>
      <c r="AA25" s="16" t="s">
        <v>27</v>
      </c>
      <c r="AB25" s="16">
        <f>VLOOKUP(Form_Responses1[[#This Row],[Apakah penyesuaian diri (perilaku  adaptif) adalah pelampiasan dari seseorang karena orang-orang di sekitarnya?]],Sheet1!A$2:B$3,2,FALSE)</f>
        <v>0</v>
      </c>
      <c r="AC25" s="16" t="s">
        <v>27</v>
      </c>
      <c r="AD25" s="16">
        <f>VLOOKUP(Form_Responses1[[#This Row],[Seseorang perlu memiliki kemampuan untuk menyesuaikan diri dengan norma atau standar yang ada di lingkungan sosialnya?]],Sheet1!A$2:B$3,2,FALSE)</f>
        <v>0</v>
      </c>
      <c r="AE25" s="16" t="s">
        <v>27</v>
      </c>
      <c r="AF25" s="16">
        <f>VLOOKUP(Form_Responses1[[#This Row],[Daya juang (Resiliensi) yang tinggi akan cenderung lebih mampu menghadapi tantangan dan stres dalam kehidupannya?]],Sheet1!A$2:B$3,2,FALSE)</f>
        <v>0</v>
      </c>
      <c r="AG25" s="16" t="s">
        <v>28</v>
      </c>
      <c r="AH25" s="16">
        <f>VLOOKUP(Form_Responses1[[#This Row],[Status ekonomi mempengaruhi terjadinya penyesuaian diri (perilaku adaptif) dan daya juang (resiliensi) individu?]],Sheet1!A$2:B$3,2,FALSE)</f>
        <v>1</v>
      </c>
      <c r="AI25" s="16" t="s">
        <v>27</v>
      </c>
      <c r="AJ25" s="16">
        <f>VLOOKUP(Form_Responses1[[#This Row],[Kepribadian seseorang yang berbeda-beda mempengaruhi terjadinya penyesuaian diri (perilaku adaptif) dan daya juang (resiliensi) individu?]],Sheet1!A$2:B$3,2,FALSE)</f>
        <v>0</v>
      </c>
      <c r="AK25" s="16" t="s">
        <v>28</v>
      </c>
      <c r="AL25" s="16">
        <f>VLOOKUP(Form_Responses1[[#This Row],[Apakah faktor keluarga penting dalam membentuk penyesuaian diri?]],Sheet1!A$2:B$3,2,FALSE)</f>
        <v>1</v>
      </c>
      <c r="AM25" s="16" t="s">
        <v>27</v>
      </c>
      <c r="AN25" s="16">
        <f>VLOOKUP(Form_Responses1[[#This Row],[Meningkatkan ketahanan individu dan menurunkan tingkat stres adalah cara efikasi diri yang baik?]],Sheet1!A$2:B$3,2,FALSE)</f>
        <v>0</v>
      </c>
      <c r="AO25" s="16" t="s">
        <v>27</v>
      </c>
      <c r="AP25" s="23">
        <f>VLOOKUP(Form_Responses1[[#This Row],[Adanya keterampilan yang baik dalam berinteraksi untuk beradaptasi dengan penyesuaian diri (perilaku adaptif)?]],Sheet1!A$2:B$3,2,FALSE)</f>
        <v>0</v>
      </c>
      <c r="AQ25" s="20" t="s">
        <v>28</v>
      </c>
      <c r="AR25" s="19">
        <f>VLOOKUP(Form_Responses1[[#This Row],[Individu yang berhasil memenuhi kebutuhan dan menyelesaikan masalahnya, maka akan terjadinya perilaku yang adaptif?]],Sheet1!A$2:B$3,2,FALSE)</f>
        <v>1</v>
      </c>
    </row>
    <row r="26" spans="1:44" ht="12.5" x14ac:dyDescent="0.25">
      <c r="A26" s="4">
        <v>45630.461318252317</v>
      </c>
      <c r="B26" s="5" t="s">
        <v>81</v>
      </c>
      <c r="C26" s="5" t="s">
        <v>82</v>
      </c>
      <c r="D26" s="6" t="s">
        <v>26</v>
      </c>
      <c r="E26" s="15" t="s">
        <v>27</v>
      </c>
      <c r="F26" s="15">
        <f>VLOOKUP(Form_Responses1[[#This Row],[Apakah penyesuaian diri ( perilaku adaptif ) membantu seseorang menyesuaikan diri dengan lingkungannya?]],Sheet1!A$2:B$3,2,FALSE)</f>
        <v>0</v>
      </c>
      <c r="G26" s="5" t="s">
        <v>27</v>
      </c>
      <c r="H26" s="15">
        <f>VLOOKUP(Form_Responses1[[#This Row],[Apakah daya juang (resiliensi) diri dapat membantu seseorang menghadapi tekanan atau masalah sehari-hari?]],Sheet1!A$2:B$3,2,FALSE)</f>
        <v>0</v>
      </c>
      <c r="I26" s="15" t="s">
        <v>28</v>
      </c>
      <c r="J26" s="15">
        <f>VLOOKUP(Form_Responses1[[#This Row],[Apakah penyesuaian diri (perilaku adaptif) dipengaruhi oleh kemampuan daya juang (resiliensi) seseorang?]],Sheet1!A$2:B$3,2,FALSE)</f>
        <v>1</v>
      </c>
      <c r="K26" s="15" t="s">
        <v>28</v>
      </c>
      <c r="L26" s="15">
        <f>VLOOKUP(Form_Responses1[[#This Row],[Apakah daya juang (resiliensi) diri dapat di kembangkan melalui pengalaman hidup?]],Sheet1!A$2:B$3,2,FALSE)</f>
        <v>1</v>
      </c>
      <c r="M26" s="15" t="s">
        <v>27</v>
      </c>
      <c r="N26" s="15">
        <f>VLOOKUP(Form_Responses1[[#This Row],[Apakah anda percaya bahwa seseorang dengan daya juang (resiliensi) tinggi lebih mudah beradaptasi dengan perubahan?]],Sheet1!A$2:B$3,2,FALSE)</f>
        <v>0</v>
      </c>
      <c r="O26" s="15" t="s">
        <v>27</v>
      </c>
      <c r="P26" s="15">
        <f>VLOOKUP(Form_Responses1[[#This Row],[Apakah penyesuaian diri (perilaku adaptif) penting untuk membantu seseorang menghadapi tantangan dalam kehidupan?]],Sheet1!A$2:B$3,2,FALSE)</f>
        <v>0</v>
      </c>
      <c r="Q26" s="15" t="s">
        <v>27</v>
      </c>
      <c r="R26" s="15">
        <f>VLOOKUP(Form_Responses1[[#This Row],[Apakah daya juang (resiliensi) dapat membantu seseorang mengelola emosinya dalam situasi sulit?]],Sheet1!A$2:B$3,2,FALSE)</f>
        <v>0</v>
      </c>
      <c r="S26" s="15" t="s">
        <v>28</v>
      </c>
      <c r="T26" s="15">
        <f>VLOOKUP(Form_Responses1[[#This Row],[Apakah anda memahami bahwa daya juang (resiliensi diri) adalah kemampuan untuk bangkit dari kegagalan?]],Sheet1!A$2:B$3,2,FALSE)</f>
        <v>1</v>
      </c>
      <c r="U26" s="15" t="s">
        <v>27</v>
      </c>
      <c r="V26" s="15">
        <f>VLOOKUP(Form_Responses1[[#This Row],[Apakah penyesuaian diri (perilaku adaptif) membantu seseorang mengatasi perubahan lingkungan yang tidak terduga?]],Sheet1!A$2:B$3,2,FALSE)</f>
        <v>0</v>
      </c>
      <c r="W26" s="15" t="s">
        <v>28</v>
      </c>
      <c r="X26" s="15">
        <f>VLOOKUP(Form_Responses1[[#This Row],[Apakah anda merasa bahwa daya juang (resiliensi diri) adalah keterampilan yang penting untuk masa depan?]],Sheet1!A$2:B$3,2,FALSE)</f>
        <v>1</v>
      </c>
      <c r="Y26" s="15" t="s">
        <v>27</v>
      </c>
      <c r="Z26" s="15">
        <f>VLOOKUP(Form_Responses1[[#This Row],[Apakah anda merasa bahwa daya juang (resiliensi diri) berperan dalam membantu individu  mengelola tekanan sosial?]],Sheet1!A$2:B$3,2,FALSE)</f>
        <v>0</v>
      </c>
      <c r="AA26" s="15" t="s">
        <v>27</v>
      </c>
      <c r="AB26" s="15">
        <f>VLOOKUP(Form_Responses1[[#This Row],[Apakah penyesuaian diri (perilaku  adaptif) adalah pelampiasan dari seseorang karena orang-orang di sekitarnya?]],Sheet1!A$2:B$3,2,FALSE)</f>
        <v>0</v>
      </c>
      <c r="AC26" s="15" t="s">
        <v>27</v>
      </c>
      <c r="AD26" s="15">
        <f>VLOOKUP(Form_Responses1[[#This Row],[Seseorang perlu memiliki kemampuan untuk menyesuaikan diri dengan norma atau standar yang ada di lingkungan sosialnya?]],Sheet1!A$2:B$3,2,FALSE)</f>
        <v>0</v>
      </c>
      <c r="AE26" s="15" t="s">
        <v>27</v>
      </c>
      <c r="AF26" s="15">
        <f>VLOOKUP(Form_Responses1[[#This Row],[Daya juang (Resiliensi) yang tinggi akan cenderung lebih mampu menghadapi tantangan dan stres dalam kehidupannya?]],Sheet1!A$2:B$3,2,FALSE)</f>
        <v>0</v>
      </c>
      <c r="AG26" s="15" t="s">
        <v>27</v>
      </c>
      <c r="AH26" s="15">
        <f>VLOOKUP(Form_Responses1[[#This Row],[Status ekonomi mempengaruhi terjadinya penyesuaian diri (perilaku adaptif) dan daya juang (resiliensi) individu?]],Sheet1!A$2:B$3,2,FALSE)</f>
        <v>0</v>
      </c>
      <c r="AI26" s="15" t="s">
        <v>27</v>
      </c>
      <c r="AJ26" s="15">
        <f>VLOOKUP(Form_Responses1[[#This Row],[Kepribadian seseorang yang berbeda-beda mempengaruhi terjadinya penyesuaian diri (perilaku adaptif) dan daya juang (resiliensi) individu?]],Sheet1!A$2:B$3,2,FALSE)</f>
        <v>0</v>
      </c>
      <c r="AK26" s="15" t="s">
        <v>27</v>
      </c>
      <c r="AL26" s="15">
        <f>VLOOKUP(Form_Responses1[[#This Row],[Apakah faktor keluarga penting dalam membentuk penyesuaian diri?]],Sheet1!A$2:B$3,2,FALSE)</f>
        <v>0</v>
      </c>
      <c r="AM26" s="15" t="s">
        <v>27</v>
      </c>
      <c r="AN26" s="15">
        <f>VLOOKUP(Form_Responses1[[#This Row],[Meningkatkan ketahanan individu dan menurunkan tingkat stres adalah cara efikasi diri yang baik?]],Sheet1!A$2:B$3,2,FALSE)</f>
        <v>0</v>
      </c>
      <c r="AO26" s="15" t="s">
        <v>28</v>
      </c>
      <c r="AP26" s="22">
        <f>VLOOKUP(Form_Responses1[[#This Row],[Adanya keterampilan yang baik dalam berinteraksi untuk beradaptasi dengan penyesuaian diri (perilaku adaptif)?]],Sheet1!A$2:B$3,2,FALSE)</f>
        <v>1</v>
      </c>
      <c r="AQ26" s="18" t="s">
        <v>27</v>
      </c>
      <c r="AR26" s="19">
        <f>VLOOKUP(Form_Responses1[[#This Row],[Individu yang berhasil memenuhi kebutuhan dan menyelesaikan masalahnya, maka akan terjadinya perilaku yang adaptif?]],Sheet1!A$2:B$3,2,FALSE)</f>
        <v>0</v>
      </c>
    </row>
    <row r="27" spans="1:44" ht="12.5" x14ac:dyDescent="0.25">
      <c r="A27" s="7">
        <v>45630.461604872689</v>
      </c>
      <c r="B27" s="8" t="s">
        <v>83</v>
      </c>
      <c r="C27" s="8" t="s">
        <v>84</v>
      </c>
      <c r="D27" s="8" t="s">
        <v>40</v>
      </c>
      <c r="E27" s="16" t="s">
        <v>27</v>
      </c>
      <c r="F27" s="16">
        <f>VLOOKUP(Form_Responses1[[#This Row],[Apakah penyesuaian diri ( perilaku adaptif ) membantu seseorang menyesuaikan diri dengan lingkungannya?]],Sheet1!A$2:B$3,2,FALSE)</f>
        <v>0</v>
      </c>
      <c r="G27" s="8" t="s">
        <v>27</v>
      </c>
      <c r="H27" s="16">
        <f>VLOOKUP(Form_Responses1[[#This Row],[Apakah daya juang (resiliensi) diri dapat membantu seseorang menghadapi tekanan atau masalah sehari-hari?]],Sheet1!A$2:B$3,2,FALSE)</f>
        <v>0</v>
      </c>
      <c r="I27" s="16" t="s">
        <v>27</v>
      </c>
      <c r="J27" s="16">
        <f>VLOOKUP(Form_Responses1[[#This Row],[Apakah penyesuaian diri (perilaku adaptif) dipengaruhi oleh kemampuan daya juang (resiliensi) seseorang?]],Sheet1!A$2:B$3,2,FALSE)</f>
        <v>0</v>
      </c>
      <c r="K27" s="16" t="s">
        <v>27</v>
      </c>
      <c r="L27" s="16">
        <f>VLOOKUP(Form_Responses1[[#This Row],[Apakah daya juang (resiliensi) diri dapat di kembangkan melalui pengalaman hidup?]],Sheet1!A$2:B$3,2,FALSE)</f>
        <v>0</v>
      </c>
      <c r="M27" s="16" t="s">
        <v>27</v>
      </c>
      <c r="N27" s="16">
        <f>VLOOKUP(Form_Responses1[[#This Row],[Apakah anda percaya bahwa seseorang dengan daya juang (resiliensi) tinggi lebih mudah beradaptasi dengan perubahan?]],Sheet1!A$2:B$3,2,FALSE)</f>
        <v>0</v>
      </c>
      <c r="O27" s="16" t="s">
        <v>27</v>
      </c>
      <c r="P27" s="16">
        <f>VLOOKUP(Form_Responses1[[#This Row],[Apakah penyesuaian diri (perilaku adaptif) penting untuk membantu seseorang menghadapi tantangan dalam kehidupan?]],Sheet1!A$2:B$3,2,FALSE)</f>
        <v>0</v>
      </c>
      <c r="Q27" s="16" t="s">
        <v>27</v>
      </c>
      <c r="R27" s="16">
        <f>VLOOKUP(Form_Responses1[[#This Row],[Apakah daya juang (resiliensi) dapat membantu seseorang mengelola emosinya dalam situasi sulit?]],Sheet1!A$2:B$3,2,FALSE)</f>
        <v>0</v>
      </c>
      <c r="S27" s="16" t="s">
        <v>28</v>
      </c>
      <c r="T27" s="16">
        <f>VLOOKUP(Form_Responses1[[#This Row],[Apakah anda memahami bahwa daya juang (resiliensi diri) adalah kemampuan untuk bangkit dari kegagalan?]],Sheet1!A$2:B$3,2,FALSE)</f>
        <v>1</v>
      </c>
      <c r="U27" s="16" t="s">
        <v>28</v>
      </c>
      <c r="V27" s="16">
        <f>VLOOKUP(Form_Responses1[[#This Row],[Apakah penyesuaian diri (perilaku adaptif) membantu seseorang mengatasi perubahan lingkungan yang tidak terduga?]],Sheet1!A$2:B$3,2,FALSE)</f>
        <v>1</v>
      </c>
      <c r="W27" s="16" t="s">
        <v>28</v>
      </c>
      <c r="X27" s="16">
        <f>VLOOKUP(Form_Responses1[[#This Row],[Apakah anda merasa bahwa daya juang (resiliensi diri) adalah keterampilan yang penting untuk masa depan?]],Sheet1!A$2:B$3,2,FALSE)</f>
        <v>1</v>
      </c>
      <c r="Y27" s="16" t="s">
        <v>27</v>
      </c>
      <c r="Z27" s="16">
        <f>VLOOKUP(Form_Responses1[[#This Row],[Apakah anda merasa bahwa daya juang (resiliensi diri) berperan dalam membantu individu  mengelola tekanan sosial?]],Sheet1!A$2:B$3,2,FALSE)</f>
        <v>0</v>
      </c>
      <c r="AA27" s="16" t="s">
        <v>27</v>
      </c>
      <c r="AB27" s="16">
        <f>VLOOKUP(Form_Responses1[[#This Row],[Apakah penyesuaian diri (perilaku  adaptif) adalah pelampiasan dari seseorang karena orang-orang di sekitarnya?]],Sheet1!A$2:B$3,2,FALSE)</f>
        <v>0</v>
      </c>
      <c r="AC27" s="16" t="s">
        <v>28</v>
      </c>
      <c r="AD27" s="16">
        <f>VLOOKUP(Form_Responses1[[#This Row],[Seseorang perlu memiliki kemampuan untuk menyesuaikan diri dengan norma atau standar yang ada di lingkungan sosialnya?]],Sheet1!A$2:B$3,2,FALSE)</f>
        <v>1</v>
      </c>
      <c r="AE27" s="16" t="s">
        <v>28</v>
      </c>
      <c r="AF27" s="16">
        <f>VLOOKUP(Form_Responses1[[#This Row],[Daya juang (Resiliensi) yang tinggi akan cenderung lebih mampu menghadapi tantangan dan stres dalam kehidupannya?]],Sheet1!A$2:B$3,2,FALSE)</f>
        <v>1</v>
      </c>
      <c r="AG27" s="16" t="s">
        <v>28</v>
      </c>
      <c r="AH27" s="16">
        <f>VLOOKUP(Form_Responses1[[#This Row],[Status ekonomi mempengaruhi terjadinya penyesuaian diri (perilaku adaptif) dan daya juang (resiliensi) individu?]],Sheet1!A$2:B$3,2,FALSE)</f>
        <v>1</v>
      </c>
      <c r="AI27" s="16" t="s">
        <v>27</v>
      </c>
      <c r="AJ27" s="16">
        <f>VLOOKUP(Form_Responses1[[#This Row],[Kepribadian seseorang yang berbeda-beda mempengaruhi terjadinya penyesuaian diri (perilaku adaptif) dan daya juang (resiliensi) individu?]],Sheet1!A$2:B$3,2,FALSE)</f>
        <v>0</v>
      </c>
      <c r="AK27" s="16" t="s">
        <v>27</v>
      </c>
      <c r="AL27" s="16">
        <f>VLOOKUP(Form_Responses1[[#This Row],[Apakah faktor keluarga penting dalam membentuk penyesuaian diri?]],Sheet1!A$2:B$3,2,FALSE)</f>
        <v>0</v>
      </c>
      <c r="AM27" s="16" t="s">
        <v>27</v>
      </c>
      <c r="AN27" s="16">
        <f>VLOOKUP(Form_Responses1[[#This Row],[Meningkatkan ketahanan individu dan menurunkan tingkat stres adalah cara efikasi diri yang baik?]],Sheet1!A$2:B$3,2,FALSE)</f>
        <v>0</v>
      </c>
      <c r="AO27" s="16" t="s">
        <v>27</v>
      </c>
      <c r="AP27" s="23">
        <f>VLOOKUP(Form_Responses1[[#This Row],[Adanya keterampilan yang baik dalam berinteraksi untuk beradaptasi dengan penyesuaian diri (perilaku adaptif)?]],Sheet1!A$2:B$3,2,FALSE)</f>
        <v>0</v>
      </c>
      <c r="AQ27" s="20" t="s">
        <v>27</v>
      </c>
      <c r="AR27" s="19">
        <f>VLOOKUP(Form_Responses1[[#This Row],[Individu yang berhasil memenuhi kebutuhan dan menyelesaikan masalahnya, maka akan terjadinya perilaku yang adaptif?]],Sheet1!A$2:B$3,2,FALSE)</f>
        <v>0</v>
      </c>
    </row>
    <row r="28" spans="1:44" ht="12.5" x14ac:dyDescent="0.25">
      <c r="A28" s="4">
        <v>45630.462407118059</v>
      </c>
      <c r="B28" s="5" t="s">
        <v>85</v>
      </c>
      <c r="C28" s="5" t="s">
        <v>86</v>
      </c>
      <c r="D28" s="5" t="s">
        <v>40</v>
      </c>
      <c r="E28" s="15" t="s">
        <v>27</v>
      </c>
      <c r="F28" s="15">
        <f>VLOOKUP(Form_Responses1[[#This Row],[Apakah penyesuaian diri ( perilaku adaptif ) membantu seseorang menyesuaikan diri dengan lingkungannya?]],Sheet1!A$2:B$3,2,FALSE)</f>
        <v>0</v>
      </c>
      <c r="G28" s="5" t="s">
        <v>27</v>
      </c>
      <c r="H28" s="15">
        <f>VLOOKUP(Form_Responses1[[#This Row],[Apakah daya juang (resiliensi) diri dapat membantu seseorang menghadapi tekanan atau masalah sehari-hari?]],Sheet1!A$2:B$3,2,FALSE)</f>
        <v>0</v>
      </c>
      <c r="I28" s="15" t="s">
        <v>27</v>
      </c>
      <c r="J28" s="15">
        <f>VLOOKUP(Form_Responses1[[#This Row],[Apakah penyesuaian diri (perilaku adaptif) dipengaruhi oleh kemampuan daya juang (resiliensi) seseorang?]],Sheet1!A$2:B$3,2,FALSE)</f>
        <v>0</v>
      </c>
      <c r="K28" s="15" t="s">
        <v>27</v>
      </c>
      <c r="L28" s="15">
        <f>VLOOKUP(Form_Responses1[[#This Row],[Apakah daya juang (resiliensi) diri dapat di kembangkan melalui pengalaman hidup?]],Sheet1!A$2:B$3,2,FALSE)</f>
        <v>0</v>
      </c>
      <c r="M28" s="15" t="s">
        <v>27</v>
      </c>
      <c r="N28" s="15">
        <f>VLOOKUP(Form_Responses1[[#This Row],[Apakah anda percaya bahwa seseorang dengan daya juang (resiliensi) tinggi lebih mudah beradaptasi dengan perubahan?]],Sheet1!A$2:B$3,2,FALSE)</f>
        <v>0</v>
      </c>
      <c r="O28" s="15" t="s">
        <v>27</v>
      </c>
      <c r="P28" s="15">
        <f>VLOOKUP(Form_Responses1[[#This Row],[Apakah penyesuaian diri (perilaku adaptif) penting untuk membantu seseorang menghadapi tantangan dalam kehidupan?]],Sheet1!A$2:B$3,2,FALSE)</f>
        <v>0</v>
      </c>
      <c r="Q28" s="15" t="s">
        <v>27</v>
      </c>
      <c r="R28" s="15">
        <f>VLOOKUP(Form_Responses1[[#This Row],[Apakah daya juang (resiliensi) dapat membantu seseorang mengelola emosinya dalam situasi sulit?]],Sheet1!A$2:B$3,2,FALSE)</f>
        <v>0</v>
      </c>
      <c r="S28" s="15" t="s">
        <v>27</v>
      </c>
      <c r="T28" s="15">
        <f>VLOOKUP(Form_Responses1[[#This Row],[Apakah anda memahami bahwa daya juang (resiliensi diri) adalah kemampuan untuk bangkit dari kegagalan?]],Sheet1!A$2:B$3,2,FALSE)</f>
        <v>0</v>
      </c>
      <c r="U28" s="15" t="s">
        <v>28</v>
      </c>
      <c r="V28" s="15">
        <f>VLOOKUP(Form_Responses1[[#This Row],[Apakah penyesuaian diri (perilaku adaptif) membantu seseorang mengatasi perubahan lingkungan yang tidak terduga?]],Sheet1!A$2:B$3,2,FALSE)</f>
        <v>1</v>
      </c>
      <c r="W28" s="15" t="s">
        <v>28</v>
      </c>
      <c r="X28" s="15">
        <f>VLOOKUP(Form_Responses1[[#This Row],[Apakah anda merasa bahwa daya juang (resiliensi diri) adalah keterampilan yang penting untuk masa depan?]],Sheet1!A$2:B$3,2,FALSE)</f>
        <v>1</v>
      </c>
      <c r="Y28" s="15" t="s">
        <v>28</v>
      </c>
      <c r="Z28" s="15">
        <f>VLOOKUP(Form_Responses1[[#This Row],[Apakah anda merasa bahwa daya juang (resiliensi diri) berperan dalam membantu individu  mengelola tekanan sosial?]],Sheet1!A$2:B$3,2,FALSE)</f>
        <v>1</v>
      </c>
      <c r="AA28" s="15" t="s">
        <v>28</v>
      </c>
      <c r="AB28" s="15">
        <f>VLOOKUP(Form_Responses1[[#This Row],[Apakah penyesuaian diri (perilaku  adaptif) adalah pelampiasan dari seseorang karena orang-orang di sekitarnya?]],Sheet1!A$2:B$3,2,FALSE)</f>
        <v>1</v>
      </c>
      <c r="AC28" s="15" t="s">
        <v>28</v>
      </c>
      <c r="AD28" s="15">
        <f>VLOOKUP(Form_Responses1[[#This Row],[Seseorang perlu memiliki kemampuan untuk menyesuaikan diri dengan norma atau standar yang ada di lingkungan sosialnya?]],Sheet1!A$2:B$3,2,FALSE)</f>
        <v>1</v>
      </c>
      <c r="AE28" s="15" t="s">
        <v>28</v>
      </c>
      <c r="AF28" s="15">
        <f>VLOOKUP(Form_Responses1[[#This Row],[Daya juang (Resiliensi) yang tinggi akan cenderung lebih mampu menghadapi tantangan dan stres dalam kehidupannya?]],Sheet1!A$2:B$3,2,FALSE)</f>
        <v>1</v>
      </c>
      <c r="AG28" s="15" t="s">
        <v>27</v>
      </c>
      <c r="AH28" s="15">
        <f>VLOOKUP(Form_Responses1[[#This Row],[Status ekonomi mempengaruhi terjadinya penyesuaian diri (perilaku adaptif) dan daya juang (resiliensi) individu?]],Sheet1!A$2:B$3,2,FALSE)</f>
        <v>0</v>
      </c>
      <c r="AI28" s="15" t="s">
        <v>27</v>
      </c>
      <c r="AJ28" s="15">
        <f>VLOOKUP(Form_Responses1[[#This Row],[Kepribadian seseorang yang berbeda-beda mempengaruhi terjadinya penyesuaian diri (perilaku adaptif) dan daya juang (resiliensi) individu?]],Sheet1!A$2:B$3,2,FALSE)</f>
        <v>0</v>
      </c>
      <c r="AK28" s="15" t="s">
        <v>28</v>
      </c>
      <c r="AL28" s="15">
        <f>VLOOKUP(Form_Responses1[[#This Row],[Apakah faktor keluarga penting dalam membentuk penyesuaian diri?]],Sheet1!A$2:B$3,2,FALSE)</f>
        <v>1</v>
      </c>
      <c r="AM28" s="15" t="s">
        <v>27</v>
      </c>
      <c r="AN28" s="15">
        <f>VLOOKUP(Form_Responses1[[#This Row],[Meningkatkan ketahanan individu dan menurunkan tingkat stres adalah cara efikasi diri yang baik?]],Sheet1!A$2:B$3,2,FALSE)</f>
        <v>0</v>
      </c>
      <c r="AO28" s="15" t="s">
        <v>27</v>
      </c>
      <c r="AP28" s="22">
        <f>VLOOKUP(Form_Responses1[[#This Row],[Adanya keterampilan yang baik dalam berinteraksi untuk beradaptasi dengan penyesuaian diri (perilaku adaptif)?]],Sheet1!A$2:B$3,2,FALSE)</f>
        <v>0</v>
      </c>
      <c r="AQ28" s="18" t="s">
        <v>27</v>
      </c>
      <c r="AR28" s="19">
        <f>VLOOKUP(Form_Responses1[[#This Row],[Individu yang berhasil memenuhi kebutuhan dan menyelesaikan masalahnya, maka akan terjadinya perilaku yang adaptif?]],Sheet1!A$2:B$3,2,FALSE)</f>
        <v>0</v>
      </c>
    </row>
    <row r="29" spans="1:44" ht="12.5" x14ac:dyDescent="0.25">
      <c r="A29" s="7">
        <v>45630.462498842593</v>
      </c>
      <c r="B29" s="8" t="s">
        <v>87</v>
      </c>
      <c r="C29" s="8" t="s">
        <v>88</v>
      </c>
      <c r="D29" s="9" t="s">
        <v>43</v>
      </c>
      <c r="E29" s="16" t="s">
        <v>27</v>
      </c>
      <c r="F29" s="16">
        <f>VLOOKUP(Form_Responses1[[#This Row],[Apakah penyesuaian diri ( perilaku adaptif ) membantu seseorang menyesuaikan diri dengan lingkungannya?]],Sheet1!A$2:B$3,2,FALSE)</f>
        <v>0</v>
      </c>
      <c r="G29" s="8" t="s">
        <v>27</v>
      </c>
      <c r="H29" s="16">
        <f>VLOOKUP(Form_Responses1[[#This Row],[Apakah daya juang (resiliensi) diri dapat membantu seseorang menghadapi tekanan atau masalah sehari-hari?]],Sheet1!A$2:B$3,2,FALSE)</f>
        <v>0</v>
      </c>
      <c r="I29" s="16" t="s">
        <v>28</v>
      </c>
      <c r="J29" s="16">
        <f>VLOOKUP(Form_Responses1[[#This Row],[Apakah penyesuaian diri (perilaku adaptif) dipengaruhi oleh kemampuan daya juang (resiliensi) seseorang?]],Sheet1!A$2:B$3,2,FALSE)</f>
        <v>1</v>
      </c>
      <c r="K29" s="16" t="s">
        <v>27</v>
      </c>
      <c r="L29" s="16">
        <f>VLOOKUP(Form_Responses1[[#This Row],[Apakah daya juang (resiliensi) diri dapat di kembangkan melalui pengalaman hidup?]],Sheet1!A$2:B$3,2,FALSE)</f>
        <v>0</v>
      </c>
      <c r="M29" s="16" t="s">
        <v>27</v>
      </c>
      <c r="N29" s="16">
        <f>VLOOKUP(Form_Responses1[[#This Row],[Apakah anda percaya bahwa seseorang dengan daya juang (resiliensi) tinggi lebih mudah beradaptasi dengan perubahan?]],Sheet1!A$2:B$3,2,FALSE)</f>
        <v>0</v>
      </c>
      <c r="O29" s="16" t="s">
        <v>28</v>
      </c>
      <c r="P29" s="16">
        <f>VLOOKUP(Form_Responses1[[#This Row],[Apakah penyesuaian diri (perilaku adaptif) penting untuk membantu seseorang menghadapi tantangan dalam kehidupan?]],Sheet1!A$2:B$3,2,FALSE)</f>
        <v>1</v>
      </c>
      <c r="Q29" s="16" t="s">
        <v>27</v>
      </c>
      <c r="R29" s="16">
        <f>VLOOKUP(Form_Responses1[[#This Row],[Apakah daya juang (resiliensi) dapat membantu seseorang mengelola emosinya dalam situasi sulit?]],Sheet1!A$2:B$3,2,FALSE)</f>
        <v>0</v>
      </c>
      <c r="S29" s="16" t="s">
        <v>27</v>
      </c>
      <c r="T29" s="16">
        <f>VLOOKUP(Form_Responses1[[#This Row],[Apakah anda memahami bahwa daya juang (resiliensi diri) adalah kemampuan untuk bangkit dari kegagalan?]],Sheet1!A$2:B$3,2,FALSE)</f>
        <v>0</v>
      </c>
      <c r="U29" s="16" t="s">
        <v>27</v>
      </c>
      <c r="V29" s="16">
        <f>VLOOKUP(Form_Responses1[[#This Row],[Apakah penyesuaian diri (perilaku adaptif) membantu seseorang mengatasi perubahan lingkungan yang tidak terduga?]],Sheet1!A$2:B$3,2,FALSE)</f>
        <v>0</v>
      </c>
      <c r="W29" s="16" t="s">
        <v>28</v>
      </c>
      <c r="X29" s="16">
        <f>VLOOKUP(Form_Responses1[[#This Row],[Apakah anda merasa bahwa daya juang (resiliensi diri) adalah keterampilan yang penting untuk masa depan?]],Sheet1!A$2:B$3,2,FALSE)</f>
        <v>1</v>
      </c>
      <c r="Y29" s="16" t="s">
        <v>27</v>
      </c>
      <c r="Z29" s="16">
        <f>VLOOKUP(Form_Responses1[[#This Row],[Apakah anda merasa bahwa daya juang (resiliensi diri) berperan dalam membantu individu  mengelola tekanan sosial?]],Sheet1!A$2:B$3,2,FALSE)</f>
        <v>0</v>
      </c>
      <c r="AA29" s="16" t="s">
        <v>28</v>
      </c>
      <c r="AB29" s="16">
        <f>VLOOKUP(Form_Responses1[[#This Row],[Apakah penyesuaian diri (perilaku  adaptif) adalah pelampiasan dari seseorang karena orang-orang di sekitarnya?]],Sheet1!A$2:B$3,2,FALSE)</f>
        <v>1</v>
      </c>
      <c r="AC29" s="16" t="s">
        <v>27</v>
      </c>
      <c r="AD29" s="16">
        <f>VLOOKUP(Form_Responses1[[#This Row],[Seseorang perlu memiliki kemampuan untuk menyesuaikan diri dengan norma atau standar yang ada di lingkungan sosialnya?]],Sheet1!A$2:B$3,2,FALSE)</f>
        <v>0</v>
      </c>
      <c r="AE29" s="16" t="s">
        <v>27</v>
      </c>
      <c r="AF29" s="16">
        <f>VLOOKUP(Form_Responses1[[#This Row],[Daya juang (Resiliensi) yang tinggi akan cenderung lebih mampu menghadapi tantangan dan stres dalam kehidupannya?]],Sheet1!A$2:B$3,2,FALSE)</f>
        <v>0</v>
      </c>
      <c r="AG29" s="16" t="s">
        <v>27</v>
      </c>
      <c r="AH29" s="16">
        <f>VLOOKUP(Form_Responses1[[#This Row],[Status ekonomi mempengaruhi terjadinya penyesuaian diri (perilaku adaptif) dan daya juang (resiliensi) individu?]],Sheet1!A$2:B$3,2,FALSE)</f>
        <v>0</v>
      </c>
      <c r="AI29" s="16" t="s">
        <v>27</v>
      </c>
      <c r="AJ29" s="16">
        <f>VLOOKUP(Form_Responses1[[#This Row],[Kepribadian seseorang yang berbeda-beda mempengaruhi terjadinya penyesuaian diri (perilaku adaptif) dan daya juang (resiliensi) individu?]],Sheet1!A$2:B$3,2,FALSE)</f>
        <v>0</v>
      </c>
      <c r="AK29" s="16" t="s">
        <v>28</v>
      </c>
      <c r="AL29" s="16">
        <f>VLOOKUP(Form_Responses1[[#This Row],[Apakah faktor keluarga penting dalam membentuk penyesuaian diri?]],Sheet1!A$2:B$3,2,FALSE)</f>
        <v>1</v>
      </c>
      <c r="AM29" s="16" t="s">
        <v>27</v>
      </c>
      <c r="AN29" s="16">
        <f>VLOOKUP(Form_Responses1[[#This Row],[Meningkatkan ketahanan individu dan menurunkan tingkat stres adalah cara efikasi diri yang baik?]],Sheet1!A$2:B$3,2,FALSE)</f>
        <v>0</v>
      </c>
      <c r="AO29" s="16" t="s">
        <v>28</v>
      </c>
      <c r="AP29" s="23">
        <f>VLOOKUP(Form_Responses1[[#This Row],[Adanya keterampilan yang baik dalam berinteraksi untuk beradaptasi dengan penyesuaian diri (perilaku adaptif)?]],Sheet1!A$2:B$3,2,FALSE)</f>
        <v>1</v>
      </c>
      <c r="AQ29" s="20" t="s">
        <v>27</v>
      </c>
      <c r="AR29" s="19">
        <f>VLOOKUP(Form_Responses1[[#This Row],[Individu yang berhasil memenuhi kebutuhan dan menyelesaikan masalahnya, maka akan terjadinya perilaku yang adaptif?]],Sheet1!A$2:B$3,2,FALSE)</f>
        <v>0</v>
      </c>
    </row>
    <row r="30" spans="1:44" ht="12.5" x14ac:dyDescent="0.25">
      <c r="A30" s="4">
        <v>45630.462536643521</v>
      </c>
      <c r="B30" s="5" t="s">
        <v>89</v>
      </c>
      <c r="C30" s="5" t="s">
        <v>90</v>
      </c>
      <c r="D30" s="6" t="s">
        <v>37</v>
      </c>
      <c r="E30" s="15" t="s">
        <v>28</v>
      </c>
      <c r="F30" s="15">
        <f>VLOOKUP(Form_Responses1[[#This Row],[Apakah penyesuaian diri ( perilaku adaptif ) membantu seseorang menyesuaikan diri dengan lingkungannya?]],Sheet1!A$2:B$3,2,FALSE)</f>
        <v>1</v>
      </c>
      <c r="G30" s="5" t="s">
        <v>27</v>
      </c>
      <c r="H30" s="15">
        <f>VLOOKUP(Form_Responses1[[#This Row],[Apakah daya juang (resiliensi) diri dapat membantu seseorang menghadapi tekanan atau masalah sehari-hari?]],Sheet1!A$2:B$3,2,FALSE)</f>
        <v>0</v>
      </c>
      <c r="I30" s="15" t="s">
        <v>27</v>
      </c>
      <c r="J30" s="15">
        <f>VLOOKUP(Form_Responses1[[#This Row],[Apakah penyesuaian diri (perilaku adaptif) dipengaruhi oleh kemampuan daya juang (resiliensi) seseorang?]],Sheet1!A$2:B$3,2,FALSE)</f>
        <v>0</v>
      </c>
      <c r="K30" s="15" t="s">
        <v>28</v>
      </c>
      <c r="L30" s="15">
        <f>VLOOKUP(Form_Responses1[[#This Row],[Apakah daya juang (resiliensi) diri dapat di kembangkan melalui pengalaman hidup?]],Sheet1!A$2:B$3,2,FALSE)</f>
        <v>1</v>
      </c>
      <c r="M30" s="15" t="s">
        <v>28</v>
      </c>
      <c r="N30" s="15">
        <f>VLOOKUP(Form_Responses1[[#This Row],[Apakah anda percaya bahwa seseorang dengan daya juang (resiliensi) tinggi lebih mudah beradaptasi dengan perubahan?]],Sheet1!A$2:B$3,2,FALSE)</f>
        <v>1</v>
      </c>
      <c r="O30" s="15" t="s">
        <v>28</v>
      </c>
      <c r="P30" s="15">
        <f>VLOOKUP(Form_Responses1[[#This Row],[Apakah penyesuaian diri (perilaku adaptif) penting untuk membantu seseorang menghadapi tantangan dalam kehidupan?]],Sheet1!A$2:B$3,2,FALSE)</f>
        <v>1</v>
      </c>
      <c r="Q30" s="15" t="s">
        <v>27</v>
      </c>
      <c r="R30" s="15">
        <f>VLOOKUP(Form_Responses1[[#This Row],[Apakah daya juang (resiliensi) dapat membantu seseorang mengelola emosinya dalam situasi sulit?]],Sheet1!A$2:B$3,2,FALSE)</f>
        <v>0</v>
      </c>
      <c r="S30" s="15" t="s">
        <v>28</v>
      </c>
      <c r="T30" s="15">
        <f>VLOOKUP(Form_Responses1[[#This Row],[Apakah anda memahami bahwa daya juang (resiliensi diri) adalah kemampuan untuk bangkit dari kegagalan?]],Sheet1!A$2:B$3,2,FALSE)</f>
        <v>1</v>
      </c>
      <c r="U30" s="15" t="s">
        <v>27</v>
      </c>
      <c r="V30" s="15">
        <f>VLOOKUP(Form_Responses1[[#This Row],[Apakah penyesuaian diri (perilaku adaptif) membantu seseorang mengatasi perubahan lingkungan yang tidak terduga?]],Sheet1!A$2:B$3,2,FALSE)</f>
        <v>0</v>
      </c>
      <c r="W30" s="15" t="s">
        <v>28</v>
      </c>
      <c r="X30" s="15">
        <f>VLOOKUP(Form_Responses1[[#This Row],[Apakah anda merasa bahwa daya juang (resiliensi diri) adalah keterampilan yang penting untuk masa depan?]],Sheet1!A$2:B$3,2,FALSE)</f>
        <v>1</v>
      </c>
      <c r="Y30" s="15" t="s">
        <v>27</v>
      </c>
      <c r="Z30" s="15">
        <f>VLOOKUP(Form_Responses1[[#This Row],[Apakah anda merasa bahwa daya juang (resiliensi diri) berperan dalam membantu individu  mengelola tekanan sosial?]],Sheet1!A$2:B$3,2,FALSE)</f>
        <v>0</v>
      </c>
      <c r="AA30" s="15" t="s">
        <v>27</v>
      </c>
      <c r="AB30" s="15">
        <f>VLOOKUP(Form_Responses1[[#This Row],[Apakah penyesuaian diri (perilaku  adaptif) adalah pelampiasan dari seseorang karena orang-orang di sekitarnya?]],Sheet1!A$2:B$3,2,FALSE)</f>
        <v>0</v>
      </c>
      <c r="AC30" s="15" t="s">
        <v>27</v>
      </c>
      <c r="AD30" s="15">
        <f>VLOOKUP(Form_Responses1[[#This Row],[Seseorang perlu memiliki kemampuan untuk menyesuaikan diri dengan norma atau standar yang ada di lingkungan sosialnya?]],Sheet1!A$2:B$3,2,FALSE)</f>
        <v>0</v>
      </c>
      <c r="AE30" s="15" t="s">
        <v>28</v>
      </c>
      <c r="AF30" s="15">
        <f>VLOOKUP(Form_Responses1[[#This Row],[Daya juang (Resiliensi) yang tinggi akan cenderung lebih mampu menghadapi tantangan dan stres dalam kehidupannya?]],Sheet1!A$2:B$3,2,FALSE)</f>
        <v>1</v>
      </c>
      <c r="AG30" s="15" t="s">
        <v>28</v>
      </c>
      <c r="AH30" s="15">
        <f>VLOOKUP(Form_Responses1[[#This Row],[Status ekonomi mempengaruhi terjadinya penyesuaian diri (perilaku adaptif) dan daya juang (resiliensi) individu?]],Sheet1!A$2:B$3,2,FALSE)</f>
        <v>1</v>
      </c>
      <c r="AI30" s="15" t="s">
        <v>28</v>
      </c>
      <c r="AJ30" s="15">
        <f>VLOOKUP(Form_Responses1[[#This Row],[Kepribadian seseorang yang berbeda-beda mempengaruhi terjadinya penyesuaian diri (perilaku adaptif) dan daya juang (resiliensi) individu?]],Sheet1!A$2:B$3,2,FALSE)</f>
        <v>1</v>
      </c>
      <c r="AK30" s="15" t="s">
        <v>28</v>
      </c>
      <c r="AL30" s="15">
        <f>VLOOKUP(Form_Responses1[[#This Row],[Apakah faktor keluarga penting dalam membentuk penyesuaian diri?]],Sheet1!A$2:B$3,2,FALSE)</f>
        <v>1</v>
      </c>
      <c r="AM30" s="15" t="s">
        <v>27</v>
      </c>
      <c r="AN30" s="15">
        <f>VLOOKUP(Form_Responses1[[#This Row],[Meningkatkan ketahanan individu dan menurunkan tingkat stres adalah cara efikasi diri yang baik?]],Sheet1!A$2:B$3,2,FALSE)</f>
        <v>0</v>
      </c>
      <c r="AO30" s="15" t="s">
        <v>28</v>
      </c>
      <c r="AP30" s="22">
        <f>VLOOKUP(Form_Responses1[[#This Row],[Adanya keterampilan yang baik dalam berinteraksi untuk beradaptasi dengan penyesuaian diri (perilaku adaptif)?]],Sheet1!A$2:B$3,2,FALSE)</f>
        <v>1</v>
      </c>
      <c r="AQ30" s="18" t="s">
        <v>27</v>
      </c>
      <c r="AR30" s="19">
        <f>VLOOKUP(Form_Responses1[[#This Row],[Individu yang berhasil memenuhi kebutuhan dan menyelesaikan masalahnya, maka akan terjadinya perilaku yang adaptif?]],Sheet1!A$2:B$3,2,FALSE)</f>
        <v>0</v>
      </c>
    </row>
    <row r="31" spans="1:44" ht="12.5" x14ac:dyDescent="0.25">
      <c r="A31" s="7">
        <v>45630.462651388894</v>
      </c>
      <c r="B31" s="8" t="s">
        <v>91</v>
      </c>
      <c r="C31" s="8" t="s">
        <v>92</v>
      </c>
      <c r="D31" s="9" t="s">
        <v>37</v>
      </c>
      <c r="E31" s="16" t="s">
        <v>28</v>
      </c>
      <c r="F31" s="16">
        <f>VLOOKUP(Form_Responses1[[#This Row],[Apakah penyesuaian diri ( perilaku adaptif ) membantu seseorang menyesuaikan diri dengan lingkungannya?]],Sheet1!A$2:B$3,2,FALSE)</f>
        <v>1</v>
      </c>
      <c r="G31" s="8" t="s">
        <v>28</v>
      </c>
      <c r="H31" s="16">
        <f>VLOOKUP(Form_Responses1[[#This Row],[Apakah daya juang (resiliensi) diri dapat membantu seseorang menghadapi tekanan atau masalah sehari-hari?]],Sheet1!A$2:B$3,2,FALSE)</f>
        <v>1</v>
      </c>
      <c r="I31" s="16" t="s">
        <v>28</v>
      </c>
      <c r="J31" s="16">
        <f>VLOOKUP(Form_Responses1[[#This Row],[Apakah penyesuaian diri (perilaku adaptif) dipengaruhi oleh kemampuan daya juang (resiliensi) seseorang?]],Sheet1!A$2:B$3,2,FALSE)</f>
        <v>1</v>
      </c>
      <c r="K31" s="16" t="s">
        <v>28</v>
      </c>
      <c r="L31" s="16">
        <f>VLOOKUP(Form_Responses1[[#This Row],[Apakah daya juang (resiliensi) diri dapat di kembangkan melalui pengalaman hidup?]],Sheet1!A$2:B$3,2,FALSE)</f>
        <v>1</v>
      </c>
      <c r="M31" s="16" t="s">
        <v>27</v>
      </c>
      <c r="N31" s="16">
        <f>VLOOKUP(Form_Responses1[[#This Row],[Apakah anda percaya bahwa seseorang dengan daya juang (resiliensi) tinggi lebih mudah beradaptasi dengan perubahan?]],Sheet1!A$2:B$3,2,FALSE)</f>
        <v>0</v>
      </c>
      <c r="O31" s="16" t="s">
        <v>28</v>
      </c>
      <c r="P31" s="16">
        <f>VLOOKUP(Form_Responses1[[#This Row],[Apakah penyesuaian diri (perilaku adaptif) penting untuk membantu seseorang menghadapi tantangan dalam kehidupan?]],Sheet1!A$2:B$3,2,FALSE)</f>
        <v>1</v>
      </c>
      <c r="Q31" s="16" t="s">
        <v>28</v>
      </c>
      <c r="R31" s="16">
        <f>VLOOKUP(Form_Responses1[[#This Row],[Apakah daya juang (resiliensi) dapat membantu seseorang mengelola emosinya dalam situasi sulit?]],Sheet1!A$2:B$3,2,FALSE)</f>
        <v>1</v>
      </c>
      <c r="S31" s="16" t="s">
        <v>28</v>
      </c>
      <c r="T31" s="16">
        <f>VLOOKUP(Form_Responses1[[#This Row],[Apakah anda memahami bahwa daya juang (resiliensi diri) adalah kemampuan untuk bangkit dari kegagalan?]],Sheet1!A$2:B$3,2,FALSE)</f>
        <v>1</v>
      </c>
      <c r="U31" s="16" t="s">
        <v>27</v>
      </c>
      <c r="V31" s="16">
        <f>VLOOKUP(Form_Responses1[[#This Row],[Apakah penyesuaian diri (perilaku adaptif) membantu seseorang mengatasi perubahan lingkungan yang tidak terduga?]],Sheet1!A$2:B$3,2,FALSE)</f>
        <v>0</v>
      </c>
      <c r="W31" s="16" t="s">
        <v>28</v>
      </c>
      <c r="X31" s="16">
        <f>VLOOKUP(Form_Responses1[[#This Row],[Apakah anda merasa bahwa daya juang (resiliensi diri) adalah keterampilan yang penting untuk masa depan?]],Sheet1!A$2:B$3,2,FALSE)</f>
        <v>1</v>
      </c>
      <c r="Y31" s="16" t="s">
        <v>28</v>
      </c>
      <c r="Z31" s="16">
        <f>VLOOKUP(Form_Responses1[[#This Row],[Apakah anda merasa bahwa daya juang (resiliensi diri) berperan dalam membantu individu  mengelola tekanan sosial?]],Sheet1!A$2:B$3,2,FALSE)</f>
        <v>1</v>
      </c>
      <c r="AA31" s="16" t="s">
        <v>27</v>
      </c>
      <c r="AB31" s="16">
        <f>VLOOKUP(Form_Responses1[[#This Row],[Apakah penyesuaian diri (perilaku  adaptif) adalah pelampiasan dari seseorang karena orang-orang di sekitarnya?]],Sheet1!A$2:B$3,2,FALSE)</f>
        <v>0</v>
      </c>
      <c r="AC31" s="16" t="s">
        <v>28</v>
      </c>
      <c r="AD31" s="16">
        <f>VLOOKUP(Form_Responses1[[#This Row],[Seseorang perlu memiliki kemampuan untuk menyesuaikan diri dengan norma atau standar yang ada di lingkungan sosialnya?]],Sheet1!A$2:B$3,2,FALSE)</f>
        <v>1</v>
      </c>
      <c r="AE31" s="16" t="s">
        <v>27</v>
      </c>
      <c r="AF31" s="16">
        <f>VLOOKUP(Form_Responses1[[#This Row],[Daya juang (Resiliensi) yang tinggi akan cenderung lebih mampu menghadapi tantangan dan stres dalam kehidupannya?]],Sheet1!A$2:B$3,2,FALSE)</f>
        <v>0</v>
      </c>
      <c r="AG31" s="16" t="s">
        <v>28</v>
      </c>
      <c r="AH31" s="16">
        <f>VLOOKUP(Form_Responses1[[#This Row],[Status ekonomi mempengaruhi terjadinya penyesuaian diri (perilaku adaptif) dan daya juang (resiliensi) individu?]],Sheet1!A$2:B$3,2,FALSE)</f>
        <v>1</v>
      </c>
      <c r="AI31" s="16" t="s">
        <v>28</v>
      </c>
      <c r="AJ31" s="16">
        <f>VLOOKUP(Form_Responses1[[#This Row],[Kepribadian seseorang yang berbeda-beda mempengaruhi terjadinya penyesuaian diri (perilaku adaptif) dan daya juang (resiliensi) individu?]],Sheet1!A$2:B$3,2,FALSE)</f>
        <v>1</v>
      </c>
      <c r="AK31" s="16" t="s">
        <v>28</v>
      </c>
      <c r="AL31" s="16">
        <f>VLOOKUP(Form_Responses1[[#This Row],[Apakah faktor keluarga penting dalam membentuk penyesuaian diri?]],Sheet1!A$2:B$3,2,FALSE)</f>
        <v>1</v>
      </c>
      <c r="AM31" s="16" t="s">
        <v>28</v>
      </c>
      <c r="AN31" s="16">
        <f>VLOOKUP(Form_Responses1[[#This Row],[Meningkatkan ketahanan individu dan menurunkan tingkat stres adalah cara efikasi diri yang baik?]],Sheet1!A$2:B$3,2,FALSE)</f>
        <v>1</v>
      </c>
      <c r="AO31" s="16" t="s">
        <v>28</v>
      </c>
      <c r="AP31" s="23">
        <f>VLOOKUP(Form_Responses1[[#This Row],[Adanya keterampilan yang baik dalam berinteraksi untuk beradaptasi dengan penyesuaian diri (perilaku adaptif)?]],Sheet1!A$2:B$3,2,FALSE)</f>
        <v>1</v>
      </c>
      <c r="AQ31" s="20" t="s">
        <v>27</v>
      </c>
      <c r="AR31" s="19">
        <f>VLOOKUP(Form_Responses1[[#This Row],[Individu yang berhasil memenuhi kebutuhan dan menyelesaikan masalahnya, maka akan terjadinya perilaku yang adaptif?]],Sheet1!A$2:B$3,2,FALSE)</f>
        <v>0</v>
      </c>
    </row>
    <row r="32" spans="1:44" ht="12.5" x14ac:dyDescent="0.25">
      <c r="A32" s="4">
        <v>45630.463374618055</v>
      </c>
      <c r="B32" s="5" t="s">
        <v>93</v>
      </c>
      <c r="C32" s="5" t="s">
        <v>94</v>
      </c>
      <c r="D32" s="5" t="s">
        <v>40</v>
      </c>
      <c r="E32" s="15" t="s">
        <v>27</v>
      </c>
      <c r="F32" s="15">
        <f>VLOOKUP(Form_Responses1[[#This Row],[Apakah penyesuaian diri ( perilaku adaptif ) membantu seseorang menyesuaikan diri dengan lingkungannya?]],Sheet1!A$2:B$3,2,FALSE)</f>
        <v>0</v>
      </c>
      <c r="G32" s="5" t="s">
        <v>27</v>
      </c>
      <c r="H32" s="15">
        <f>VLOOKUP(Form_Responses1[[#This Row],[Apakah daya juang (resiliensi) diri dapat membantu seseorang menghadapi tekanan atau masalah sehari-hari?]],Sheet1!A$2:B$3,2,FALSE)</f>
        <v>0</v>
      </c>
      <c r="I32" s="15" t="s">
        <v>27</v>
      </c>
      <c r="J32" s="15">
        <f>VLOOKUP(Form_Responses1[[#This Row],[Apakah penyesuaian diri (perilaku adaptif) dipengaruhi oleh kemampuan daya juang (resiliensi) seseorang?]],Sheet1!A$2:B$3,2,FALSE)</f>
        <v>0</v>
      </c>
      <c r="K32" s="15" t="s">
        <v>27</v>
      </c>
      <c r="L32" s="15">
        <f>VLOOKUP(Form_Responses1[[#This Row],[Apakah daya juang (resiliensi) diri dapat di kembangkan melalui pengalaman hidup?]],Sheet1!A$2:B$3,2,FALSE)</f>
        <v>0</v>
      </c>
      <c r="M32" s="15" t="s">
        <v>27</v>
      </c>
      <c r="N32" s="15">
        <f>VLOOKUP(Form_Responses1[[#This Row],[Apakah anda percaya bahwa seseorang dengan daya juang (resiliensi) tinggi lebih mudah beradaptasi dengan perubahan?]],Sheet1!A$2:B$3,2,FALSE)</f>
        <v>0</v>
      </c>
      <c r="O32" s="15" t="s">
        <v>28</v>
      </c>
      <c r="P32" s="15">
        <f>VLOOKUP(Form_Responses1[[#This Row],[Apakah penyesuaian diri (perilaku adaptif) penting untuk membantu seseorang menghadapi tantangan dalam kehidupan?]],Sheet1!A$2:B$3,2,FALSE)</f>
        <v>1</v>
      </c>
      <c r="Q32" s="15" t="s">
        <v>28</v>
      </c>
      <c r="R32" s="15">
        <f>VLOOKUP(Form_Responses1[[#This Row],[Apakah daya juang (resiliensi) dapat membantu seseorang mengelola emosinya dalam situasi sulit?]],Sheet1!A$2:B$3,2,FALSE)</f>
        <v>1</v>
      </c>
      <c r="S32" s="15" t="s">
        <v>28</v>
      </c>
      <c r="T32" s="15">
        <f>VLOOKUP(Form_Responses1[[#This Row],[Apakah anda memahami bahwa daya juang (resiliensi diri) adalah kemampuan untuk bangkit dari kegagalan?]],Sheet1!A$2:B$3,2,FALSE)</f>
        <v>1</v>
      </c>
      <c r="U32" s="15" t="s">
        <v>28</v>
      </c>
      <c r="V32" s="15">
        <f>VLOOKUP(Form_Responses1[[#This Row],[Apakah penyesuaian diri (perilaku adaptif) membantu seseorang mengatasi perubahan lingkungan yang tidak terduga?]],Sheet1!A$2:B$3,2,FALSE)</f>
        <v>1</v>
      </c>
      <c r="W32" s="15" t="s">
        <v>27</v>
      </c>
      <c r="X32" s="15">
        <f>VLOOKUP(Form_Responses1[[#This Row],[Apakah anda merasa bahwa daya juang (resiliensi diri) adalah keterampilan yang penting untuk masa depan?]],Sheet1!A$2:B$3,2,FALSE)</f>
        <v>0</v>
      </c>
      <c r="Y32" s="15" t="s">
        <v>27</v>
      </c>
      <c r="Z32" s="15">
        <f>VLOOKUP(Form_Responses1[[#This Row],[Apakah anda merasa bahwa daya juang (resiliensi diri) berperan dalam membantu individu  mengelola tekanan sosial?]],Sheet1!A$2:B$3,2,FALSE)</f>
        <v>0</v>
      </c>
      <c r="AA32" s="15" t="s">
        <v>27</v>
      </c>
      <c r="AB32" s="15">
        <f>VLOOKUP(Form_Responses1[[#This Row],[Apakah penyesuaian diri (perilaku  adaptif) adalah pelampiasan dari seseorang karena orang-orang di sekitarnya?]],Sheet1!A$2:B$3,2,FALSE)</f>
        <v>0</v>
      </c>
      <c r="AC32" s="15" t="s">
        <v>27</v>
      </c>
      <c r="AD32" s="15">
        <f>VLOOKUP(Form_Responses1[[#This Row],[Seseorang perlu memiliki kemampuan untuk menyesuaikan diri dengan norma atau standar yang ada di lingkungan sosialnya?]],Sheet1!A$2:B$3,2,FALSE)</f>
        <v>0</v>
      </c>
      <c r="AE32" s="15" t="s">
        <v>27</v>
      </c>
      <c r="AF32" s="15">
        <f>VLOOKUP(Form_Responses1[[#This Row],[Daya juang (Resiliensi) yang tinggi akan cenderung lebih mampu menghadapi tantangan dan stres dalam kehidupannya?]],Sheet1!A$2:B$3,2,FALSE)</f>
        <v>0</v>
      </c>
      <c r="AG32" s="15" t="s">
        <v>27</v>
      </c>
      <c r="AH32" s="15">
        <f>VLOOKUP(Form_Responses1[[#This Row],[Status ekonomi mempengaruhi terjadinya penyesuaian diri (perilaku adaptif) dan daya juang (resiliensi) individu?]],Sheet1!A$2:B$3,2,FALSE)</f>
        <v>0</v>
      </c>
      <c r="AI32" s="15" t="s">
        <v>27</v>
      </c>
      <c r="AJ32" s="15">
        <f>VLOOKUP(Form_Responses1[[#This Row],[Kepribadian seseorang yang berbeda-beda mempengaruhi terjadinya penyesuaian diri (perilaku adaptif) dan daya juang (resiliensi) individu?]],Sheet1!A$2:B$3,2,FALSE)</f>
        <v>0</v>
      </c>
      <c r="AK32" s="15" t="s">
        <v>27</v>
      </c>
      <c r="AL32" s="15">
        <f>VLOOKUP(Form_Responses1[[#This Row],[Apakah faktor keluarga penting dalam membentuk penyesuaian diri?]],Sheet1!A$2:B$3,2,FALSE)</f>
        <v>0</v>
      </c>
      <c r="AM32" s="15" t="s">
        <v>27</v>
      </c>
      <c r="AN32" s="15">
        <f>VLOOKUP(Form_Responses1[[#This Row],[Meningkatkan ketahanan individu dan menurunkan tingkat stres adalah cara efikasi diri yang baik?]],Sheet1!A$2:B$3,2,FALSE)</f>
        <v>0</v>
      </c>
      <c r="AO32" s="15" t="s">
        <v>27</v>
      </c>
      <c r="AP32" s="22">
        <f>VLOOKUP(Form_Responses1[[#This Row],[Adanya keterampilan yang baik dalam berinteraksi untuk beradaptasi dengan penyesuaian diri (perilaku adaptif)?]],Sheet1!A$2:B$3,2,FALSE)</f>
        <v>0</v>
      </c>
      <c r="AQ32" s="18" t="s">
        <v>27</v>
      </c>
      <c r="AR32" s="19">
        <f>VLOOKUP(Form_Responses1[[#This Row],[Individu yang berhasil memenuhi kebutuhan dan menyelesaikan masalahnya, maka akan terjadinya perilaku yang adaptif?]],Sheet1!A$2:B$3,2,FALSE)</f>
        <v>0</v>
      </c>
    </row>
    <row r="33" spans="1:44" ht="12.5" x14ac:dyDescent="0.25">
      <c r="A33" s="7">
        <v>45630.463432893521</v>
      </c>
      <c r="B33" s="8" t="s">
        <v>95</v>
      </c>
      <c r="C33" s="8" t="s">
        <v>96</v>
      </c>
      <c r="D33" s="9" t="s">
        <v>37</v>
      </c>
      <c r="E33" s="16" t="s">
        <v>27</v>
      </c>
      <c r="F33" s="16">
        <f>VLOOKUP(Form_Responses1[[#This Row],[Apakah penyesuaian diri ( perilaku adaptif ) membantu seseorang menyesuaikan diri dengan lingkungannya?]],Sheet1!A$2:B$3,2,FALSE)</f>
        <v>0</v>
      </c>
      <c r="G33" s="8" t="s">
        <v>27</v>
      </c>
      <c r="H33" s="16">
        <f>VLOOKUP(Form_Responses1[[#This Row],[Apakah daya juang (resiliensi) diri dapat membantu seseorang menghadapi tekanan atau masalah sehari-hari?]],Sheet1!A$2:B$3,2,FALSE)</f>
        <v>0</v>
      </c>
      <c r="I33" s="16" t="s">
        <v>27</v>
      </c>
      <c r="J33" s="16">
        <f>VLOOKUP(Form_Responses1[[#This Row],[Apakah penyesuaian diri (perilaku adaptif) dipengaruhi oleh kemampuan daya juang (resiliensi) seseorang?]],Sheet1!A$2:B$3,2,FALSE)</f>
        <v>0</v>
      </c>
      <c r="K33" s="16" t="s">
        <v>28</v>
      </c>
      <c r="L33" s="16">
        <f>VLOOKUP(Form_Responses1[[#This Row],[Apakah daya juang (resiliensi) diri dapat di kembangkan melalui pengalaman hidup?]],Sheet1!A$2:B$3,2,FALSE)</f>
        <v>1</v>
      </c>
      <c r="M33" s="16" t="s">
        <v>27</v>
      </c>
      <c r="N33" s="16">
        <f>VLOOKUP(Form_Responses1[[#This Row],[Apakah anda percaya bahwa seseorang dengan daya juang (resiliensi) tinggi lebih mudah beradaptasi dengan perubahan?]],Sheet1!A$2:B$3,2,FALSE)</f>
        <v>0</v>
      </c>
      <c r="O33" s="16" t="s">
        <v>27</v>
      </c>
      <c r="P33" s="16">
        <f>VLOOKUP(Form_Responses1[[#This Row],[Apakah penyesuaian diri (perilaku adaptif) penting untuk membantu seseorang menghadapi tantangan dalam kehidupan?]],Sheet1!A$2:B$3,2,FALSE)</f>
        <v>0</v>
      </c>
      <c r="Q33" s="16" t="s">
        <v>27</v>
      </c>
      <c r="R33" s="16">
        <f>VLOOKUP(Form_Responses1[[#This Row],[Apakah daya juang (resiliensi) dapat membantu seseorang mengelola emosinya dalam situasi sulit?]],Sheet1!A$2:B$3,2,FALSE)</f>
        <v>0</v>
      </c>
      <c r="S33" s="16" t="s">
        <v>27</v>
      </c>
      <c r="T33" s="16">
        <f>VLOOKUP(Form_Responses1[[#This Row],[Apakah anda memahami bahwa daya juang (resiliensi diri) adalah kemampuan untuk bangkit dari kegagalan?]],Sheet1!A$2:B$3,2,FALSE)</f>
        <v>0</v>
      </c>
      <c r="U33" s="16" t="s">
        <v>28</v>
      </c>
      <c r="V33" s="16">
        <f>VLOOKUP(Form_Responses1[[#This Row],[Apakah penyesuaian diri (perilaku adaptif) membantu seseorang mengatasi perubahan lingkungan yang tidak terduga?]],Sheet1!A$2:B$3,2,FALSE)</f>
        <v>1</v>
      </c>
      <c r="W33" s="16" t="s">
        <v>27</v>
      </c>
      <c r="X33" s="16">
        <f>VLOOKUP(Form_Responses1[[#This Row],[Apakah anda merasa bahwa daya juang (resiliensi diri) adalah keterampilan yang penting untuk masa depan?]],Sheet1!A$2:B$3,2,FALSE)</f>
        <v>0</v>
      </c>
      <c r="Y33" s="16" t="s">
        <v>27</v>
      </c>
      <c r="Z33" s="16">
        <f>VLOOKUP(Form_Responses1[[#This Row],[Apakah anda merasa bahwa daya juang (resiliensi diri) berperan dalam membantu individu  mengelola tekanan sosial?]],Sheet1!A$2:B$3,2,FALSE)</f>
        <v>0</v>
      </c>
      <c r="AA33" s="16" t="s">
        <v>27</v>
      </c>
      <c r="AB33" s="16">
        <f>VLOOKUP(Form_Responses1[[#This Row],[Apakah penyesuaian diri (perilaku  adaptif) adalah pelampiasan dari seseorang karena orang-orang di sekitarnya?]],Sheet1!A$2:B$3,2,FALSE)</f>
        <v>0</v>
      </c>
      <c r="AC33" s="16" t="s">
        <v>27</v>
      </c>
      <c r="AD33" s="16">
        <f>VLOOKUP(Form_Responses1[[#This Row],[Seseorang perlu memiliki kemampuan untuk menyesuaikan diri dengan norma atau standar yang ada di lingkungan sosialnya?]],Sheet1!A$2:B$3,2,FALSE)</f>
        <v>0</v>
      </c>
      <c r="AE33" s="16" t="s">
        <v>27</v>
      </c>
      <c r="AF33" s="16">
        <f>VLOOKUP(Form_Responses1[[#This Row],[Daya juang (Resiliensi) yang tinggi akan cenderung lebih mampu menghadapi tantangan dan stres dalam kehidupannya?]],Sheet1!A$2:B$3,2,FALSE)</f>
        <v>0</v>
      </c>
      <c r="AG33" s="16" t="s">
        <v>27</v>
      </c>
      <c r="AH33" s="16">
        <f>VLOOKUP(Form_Responses1[[#This Row],[Status ekonomi mempengaruhi terjadinya penyesuaian diri (perilaku adaptif) dan daya juang (resiliensi) individu?]],Sheet1!A$2:B$3,2,FALSE)</f>
        <v>0</v>
      </c>
      <c r="AI33" s="16" t="s">
        <v>27</v>
      </c>
      <c r="AJ33" s="16">
        <f>VLOOKUP(Form_Responses1[[#This Row],[Kepribadian seseorang yang berbeda-beda mempengaruhi terjadinya penyesuaian diri (perilaku adaptif) dan daya juang (resiliensi) individu?]],Sheet1!A$2:B$3,2,FALSE)</f>
        <v>0</v>
      </c>
      <c r="AK33" s="16" t="s">
        <v>27</v>
      </c>
      <c r="AL33" s="16">
        <f>VLOOKUP(Form_Responses1[[#This Row],[Apakah faktor keluarga penting dalam membentuk penyesuaian diri?]],Sheet1!A$2:B$3,2,FALSE)</f>
        <v>0</v>
      </c>
      <c r="AM33" s="16" t="s">
        <v>27</v>
      </c>
      <c r="AN33" s="16">
        <f>VLOOKUP(Form_Responses1[[#This Row],[Meningkatkan ketahanan individu dan menurunkan tingkat stres adalah cara efikasi diri yang baik?]],Sheet1!A$2:B$3,2,FALSE)</f>
        <v>0</v>
      </c>
      <c r="AO33" s="16" t="s">
        <v>27</v>
      </c>
      <c r="AP33" s="23">
        <f>VLOOKUP(Form_Responses1[[#This Row],[Adanya keterampilan yang baik dalam berinteraksi untuk beradaptasi dengan penyesuaian diri (perilaku adaptif)?]],Sheet1!A$2:B$3,2,FALSE)</f>
        <v>0</v>
      </c>
      <c r="AQ33" s="20" t="s">
        <v>27</v>
      </c>
      <c r="AR33" s="19">
        <f>VLOOKUP(Form_Responses1[[#This Row],[Individu yang berhasil memenuhi kebutuhan dan menyelesaikan masalahnya, maka akan terjadinya perilaku yang adaptif?]],Sheet1!A$2:B$3,2,FALSE)</f>
        <v>0</v>
      </c>
    </row>
    <row r="34" spans="1:44" ht="12.5" x14ac:dyDescent="0.25">
      <c r="A34" s="4">
        <v>45630.463449212963</v>
      </c>
      <c r="B34" s="5" t="s">
        <v>97</v>
      </c>
      <c r="C34" s="5" t="s">
        <v>98</v>
      </c>
      <c r="D34" s="6" t="s">
        <v>26</v>
      </c>
      <c r="E34" s="15" t="s">
        <v>28</v>
      </c>
      <c r="F34" s="15">
        <f>VLOOKUP(Form_Responses1[[#This Row],[Apakah penyesuaian diri ( perilaku adaptif ) membantu seseorang menyesuaikan diri dengan lingkungannya?]],Sheet1!A$2:B$3,2,FALSE)</f>
        <v>1</v>
      </c>
      <c r="G34" s="5" t="s">
        <v>28</v>
      </c>
      <c r="H34" s="15">
        <f>VLOOKUP(Form_Responses1[[#This Row],[Apakah daya juang (resiliensi) diri dapat membantu seseorang menghadapi tekanan atau masalah sehari-hari?]],Sheet1!A$2:B$3,2,FALSE)</f>
        <v>1</v>
      </c>
      <c r="I34" s="15" t="s">
        <v>27</v>
      </c>
      <c r="J34" s="15">
        <f>VLOOKUP(Form_Responses1[[#This Row],[Apakah penyesuaian diri (perilaku adaptif) dipengaruhi oleh kemampuan daya juang (resiliensi) seseorang?]],Sheet1!A$2:B$3,2,FALSE)</f>
        <v>0</v>
      </c>
      <c r="K34" s="15" t="s">
        <v>27</v>
      </c>
      <c r="L34" s="15">
        <f>VLOOKUP(Form_Responses1[[#This Row],[Apakah daya juang (resiliensi) diri dapat di kembangkan melalui pengalaman hidup?]],Sheet1!A$2:B$3,2,FALSE)</f>
        <v>0</v>
      </c>
      <c r="M34" s="15" t="s">
        <v>27</v>
      </c>
      <c r="N34" s="15">
        <f>VLOOKUP(Form_Responses1[[#This Row],[Apakah anda percaya bahwa seseorang dengan daya juang (resiliensi) tinggi lebih mudah beradaptasi dengan perubahan?]],Sheet1!A$2:B$3,2,FALSE)</f>
        <v>0</v>
      </c>
      <c r="O34" s="15" t="s">
        <v>28</v>
      </c>
      <c r="P34" s="15">
        <f>VLOOKUP(Form_Responses1[[#This Row],[Apakah penyesuaian diri (perilaku adaptif) penting untuk membantu seseorang menghadapi tantangan dalam kehidupan?]],Sheet1!A$2:B$3,2,FALSE)</f>
        <v>1</v>
      </c>
      <c r="Q34" s="15" t="s">
        <v>27</v>
      </c>
      <c r="R34" s="15">
        <f>VLOOKUP(Form_Responses1[[#This Row],[Apakah daya juang (resiliensi) dapat membantu seseorang mengelola emosinya dalam situasi sulit?]],Sheet1!A$2:B$3,2,FALSE)</f>
        <v>0</v>
      </c>
      <c r="S34" s="15" t="s">
        <v>27</v>
      </c>
      <c r="T34" s="15">
        <f>VLOOKUP(Form_Responses1[[#This Row],[Apakah anda memahami bahwa daya juang (resiliensi diri) adalah kemampuan untuk bangkit dari kegagalan?]],Sheet1!A$2:B$3,2,FALSE)</f>
        <v>0</v>
      </c>
      <c r="U34" s="15" t="s">
        <v>27</v>
      </c>
      <c r="V34" s="15">
        <f>VLOOKUP(Form_Responses1[[#This Row],[Apakah penyesuaian diri (perilaku adaptif) membantu seseorang mengatasi perubahan lingkungan yang tidak terduga?]],Sheet1!A$2:B$3,2,FALSE)</f>
        <v>0</v>
      </c>
      <c r="W34" s="15" t="s">
        <v>28</v>
      </c>
      <c r="X34" s="15">
        <f>VLOOKUP(Form_Responses1[[#This Row],[Apakah anda merasa bahwa daya juang (resiliensi diri) adalah keterampilan yang penting untuk masa depan?]],Sheet1!A$2:B$3,2,FALSE)</f>
        <v>1</v>
      </c>
      <c r="Y34" s="15" t="s">
        <v>27</v>
      </c>
      <c r="Z34" s="15">
        <f>VLOOKUP(Form_Responses1[[#This Row],[Apakah anda merasa bahwa daya juang (resiliensi diri) berperan dalam membantu individu  mengelola tekanan sosial?]],Sheet1!A$2:B$3,2,FALSE)</f>
        <v>0</v>
      </c>
      <c r="AA34" s="15" t="s">
        <v>28</v>
      </c>
      <c r="AB34" s="15">
        <f>VLOOKUP(Form_Responses1[[#This Row],[Apakah penyesuaian diri (perilaku  adaptif) adalah pelampiasan dari seseorang karena orang-orang di sekitarnya?]],Sheet1!A$2:B$3,2,FALSE)</f>
        <v>1</v>
      </c>
      <c r="AC34" s="15" t="s">
        <v>28</v>
      </c>
      <c r="AD34" s="15">
        <f>VLOOKUP(Form_Responses1[[#This Row],[Seseorang perlu memiliki kemampuan untuk menyesuaikan diri dengan norma atau standar yang ada di lingkungan sosialnya?]],Sheet1!A$2:B$3,2,FALSE)</f>
        <v>1</v>
      </c>
      <c r="AE34" s="15" t="s">
        <v>27</v>
      </c>
      <c r="AF34" s="15">
        <f>VLOOKUP(Form_Responses1[[#This Row],[Daya juang (Resiliensi) yang tinggi akan cenderung lebih mampu menghadapi tantangan dan stres dalam kehidupannya?]],Sheet1!A$2:B$3,2,FALSE)</f>
        <v>0</v>
      </c>
      <c r="AG34" s="15" t="s">
        <v>27</v>
      </c>
      <c r="AH34" s="15">
        <f>VLOOKUP(Form_Responses1[[#This Row],[Status ekonomi mempengaruhi terjadinya penyesuaian diri (perilaku adaptif) dan daya juang (resiliensi) individu?]],Sheet1!A$2:B$3,2,FALSE)</f>
        <v>0</v>
      </c>
      <c r="AI34" s="15" t="s">
        <v>27</v>
      </c>
      <c r="AJ34" s="15">
        <f>VLOOKUP(Form_Responses1[[#This Row],[Kepribadian seseorang yang berbeda-beda mempengaruhi terjadinya penyesuaian diri (perilaku adaptif) dan daya juang (resiliensi) individu?]],Sheet1!A$2:B$3,2,FALSE)</f>
        <v>0</v>
      </c>
      <c r="AK34" s="15" t="s">
        <v>28</v>
      </c>
      <c r="AL34" s="15">
        <f>VLOOKUP(Form_Responses1[[#This Row],[Apakah faktor keluarga penting dalam membentuk penyesuaian diri?]],Sheet1!A$2:B$3,2,FALSE)</f>
        <v>1</v>
      </c>
      <c r="AM34" s="15" t="s">
        <v>27</v>
      </c>
      <c r="AN34" s="15">
        <f>VLOOKUP(Form_Responses1[[#This Row],[Meningkatkan ketahanan individu dan menurunkan tingkat stres adalah cara efikasi diri yang baik?]],Sheet1!A$2:B$3,2,FALSE)</f>
        <v>0</v>
      </c>
      <c r="AO34" s="15" t="s">
        <v>28</v>
      </c>
      <c r="AP34" s="22">
        <f>VLOOKUP(Form_Responses1[[#This Row],[Adanya keterampilan yang baik dalam berinteraksi untuk beradaptasi dengan penyesuaian diri (perilaku adaptif)?]],Sheet1!A$2:B$3,2,FALSE)</f>
        <v>1</v>
      </c>
      <c r="AQ34" s="18" t="s">
        <v>28</v>
      </c>
      <c r="AR34" s="19">
        <f>VLOOKUP(Form_Responses1[[#This Row],[Individu yang berhasil memenuhi kebutuhan dan menyelesaikan masalahnya, maka akan terjadinya perilaku yang adaptif?]],Sheet1!A$2:B$3,2,FALSE)</f>
        <v>1</v>
      </c>
    </row>
    <row r="35" spans="1:44" ht="12.5" x14ac:dyDescent="0.25">
      <c r="A35" s="7">
        <v>45630.464253634258</v>
      </c>
      <c r="B35" s="8" t="s">
        <v>99</v>
      </c>
      <c r="C35" s="8" t="s">
        <v>100</v>
      </c>
      <c r="D35" s="9" t="s">
        <v>26</v>
      </c>
      <c r="E35" s="16" t="s">
        <v>28</v>
      </c>
      <c r="F35" s="16">
        <f>VLOOKUP(Form_Responses1[[#This Row],[Apakah penyesuaian diri ( perilaku adaptif ) membantu seseorang menyesuaikan diri dengan lingkungannya?]],Sheet1!A$2:B$3,2,FALSE)</f>
        <v>1</v>
      </c>
      <c r="G35" s="8" t="s">
        <v>28</v>
      </c>
      <c r="H35" s="16">
        <f>VLOOKUP(Form_Responses1[[#This Row],[Apakah daya juang (resiliensi) diri dapat membantu seseorang menghadapi tekanan atau masalah sehari-hari?]],Sheet1!A$2:B$3,2,FALSE)</f>
        <v>1</v>
      </c>
      <c r="I35" s="16" t="s">
        <v>28</v>
      </c>
      <c r="J35" s="16">
        <f>VLOOKUP(Form_Responses1[[#This Row],[Apakah penyesuaian diri (perilaku adaptif) dipengaruhi oleh kemampuan daya juang (resiliensi) seseorang?]],Sheet1!A$2:B$3,2,FALSE)</f>
        <v>1</v>
      </c>
      <c r="K35" s="16" t="s">
        <v>28</v>
      </c>
      <c r="L35" s="16">
        <f>VLOOKUP(Form_Responses1[[#This Row],[Apakah daya juang (resiliensi) diri dapat di kembangkan melalui pengalaman hidup?]],Sheet1!A$2:B$3,2,FALSE)</f>
        <v>1</v>
      </c>
      <c r="M35" s="16" t="s">
        <v>27</v>
      </c>
      <c r="N35" s="16">
        <f>VLOOKUP(Form_Responses1[[#This Row],[Apakah anda percaya bahwa seseorang dengan daya juang (resiliensi) tinggi lebih mudah beradaptasi dengan perubahan?]],Sheet1!A$2:B$3,2,FALSE)</f>
        <v>0</v>
      </c>
      <c r="O35" s="16" t="s">
        <v>27</v>
      </c>
      <c r="P35" s="16">
        <f>VLOOKUP(Form_Responses1[[#This Row],[Apakah penyesuaian diri (perilaku adaptif) penting untuk membantu seseorang menghadapi tantangan dalam kehidupan?]],Sheet1!A$2:B$3,2,FALSE)</f>
        <v>0</v>
      </c>
      <c r="Q35" s="16" t="s">
        <v>27</v>
      </c>
      <c r="R35" s="16">
        <f>VLOOKUP(Form_Responses1[[#This Row],[Apakah daya juang (resiliensi) dapat membantu seseorang mengelola emosinya dalam situasi sulit?]],Sheet1!A$2:B$3,2,FALSE)</f>
        <v>0</v>
      </c>
      <c r="S35" s="16" t="s">
        <v>27</v>
      </c>
      <c r="T35" s="16">
        <f>VLOOKUP(Form_Responses1[[#This Row],[Apakah anda memahami bahwa daya juang (resiliensi diri) adalah kemampuan untuk bangkit dari kegagalan?]],Sheet1!A$2:B$3,2,FALSE)</f>
        <v>0</v>
      </c>
      <c r="U35" s="16" t="s">
        <v>27</v>
      </c>
      <c r="V35" s="16">
        <f>VLOOKUP(Form_Responses1[[#This Row],[Apakah penyesuaian diri (perilaku adaptif) membantu seseorang mengatasi perubahan lingkungan yang tidak terduga?]],Sheet1!A$2:B$3,2,FALSE)</f>
        <v>0</v>
      </c>
      <c r="W35" s="16" t="s">
        <v>27</v>
      </c>
      <c r="X35" s="16">
        <f>VLOOKUP(Form_Responses1[[#This Row],[Apakah anda merasa bahwa daya juang (resiliensi diri) adalah keterampilan yang penting untuk masa depan?]],Sheet1!A$2:B$3,2,FALSE)</f>
        <v>0</v>
      </c>
      <c r="Y35" s="16" t="s">
        <v>27</v>
      </c>
      <c r="Z35" s="16">
        <f>VLOOKUP(Form_Responses1[[#This Row],[Apakah anda merasa bahwa daya juang (resiliensi diri) berperan dalam membantu individu  mengelola tekanan sosial?]],Sheet1!A$2:B$3,2,FALSE)</f>
        <v>0</v>
      </c>
      <c r="AA35" s="16" t="s">
        <v>27</v>
      </c>
      <c r="AB35" s="16">
        <f>VLOOKUP(Form_Responses1[[#This Row],[Apakah penyesuaian diri (perilaku  adaptif) adalah pelampiasan dari seseorang karena orang-orang di sekitarnya?]],Sheet1!A$2:B$3,2,FALSE)</f>
        <v>0</v>
      </c>
      <c r="AC35" s="16" t="s">
        <v>27</v>
      </c>
      <c r="AD35" s="16">
        <f>VLOOKUP(Form_Responses1[[#This Row],[Seseorang perlu memiliki kemampuan untuk menyesuaikan diri dengan norma atau standar yang ada di lingkungan sosialnya?]],Sheet1!A$2:B$3,2,FALSE)</f>
        <v>0</v>
      </c>
      <c r="AE35" s="16" t="s">
        <v>27</v>
      </c>
      <c r="AF35" s="16">
        <f>VLOOKUP(Form_Responses1[[#This Row],[Daya juang (Resiliensi) yang tinggi akan cenderung lebih mampu menghadapi tantangan dan stres dalam kehidupannya?]],Sheet1!A$2:B$3,2,FALSE)</f>
        <v>0</v>
      </c>
      <c r="AG35" s="16" t="s">
        <v>28</v>
      </c>
      <c r="AH35" s="16">
        <f>VLOOKUP(Form_Responses1[[#This Row],[Status ekonomi mempengaruhi terjadinya penyesuaian diri (perilaku adaptif) dan daya juang (resiliensi) individu?]],Sheet1!A$2:B$3,2,FALSE)</f>
        <v>1</v>
      </c>
      <c r="AI35" s="16" t="s">
        <v>28</v>
      </c>
      <c r="AJ35" s="16">
        <f>VLOOKUP(Form_Responses1[[#This Row],[Kepribadian seseorang yang berbeda-beda mempengaruhi terjadinya penyesuaian diri (perilaku adaptif) dan daya juang (resiliensi) individu?]],Sheet1!A$2:B$3,2,FALSE)</f>
        <v>1</v>
      </c>
      <c r="AK35" s="16" t="s">
        <v>28</v>
      </c>
      <c r="AL35" s="16">
        <f>VLOOKUP(Form_Responses1[[#This Row],[Apakah faktor keluarga penting dalam membentuk penyesuaian diri?]],Sheet1!A$2:B$3,2,FALSE)</f>
        <v>1</v>
      </c>
      <c r="AM35" s="16" t="s">
        <v>27</v>
      </c>
      <c r="AN35" s="16">
        <f>VLOOKUP(Form_Responses1[[#This Row],[Meningkatkan ketahanan individu dan menurunkan tingkat stres adalah cara efikasi diri yang baik?]],Sheet1!A$2:B$3,2,FALSE)</f>
        <v>0</v>
      </c>
      <c r="AO35" s="16" t="s">
        <v>27</v>
      </c>
      <c r="AP35" s="23">
        <f>VLOOKUP(Form_Responses1[[#This Row],[Adanya keterampilan yang baik dalam berinteraksi untuk beradaptasi dengan penyesuaian diri (perilaku adaptif)?]],Sheet1!A$2:B$3,2,FALSE)</f>
        <v>0</v>
      </c>
      <c r="AQ35" s="20" t="s">
        <v>27</v>
      </c>
      <c r="AR35" s="19">
        <f>VLOOKUP(Form_Responses1[[#This Row],[Individu yang berhasil memenuhi kebutuhan dan menyelesaikan masalahnya, maka akan terjadinya perilaku yang adaptif?]],Sheet1!A$2:B$3,2,FALSE)</f>
        <v>0</v>
      </c>
    </row>
    <row r="36" spans="1:44" ht="12.5" x14ac:dyDescent="0.25">
      <c r="A36" s="4">
        <v>45630.464274722224</v>
      </c>
      <c r="B36" s="5" t="s">
        <v>101</v>
      </c>
      <c r="C36" s="5" t="s">
        <v>102</v>
      </c>
      <c r="D36" s="6" t="s">
        <v>37</v>
      </c>
      <c r="E36" s="15" t="s">
        <v>27</v>
      </c>
      <c r="F36" s="15">
        <f>VLOOKUP(Form_Responses1[[#This Row],[Apakah penyesuaian diri ( perilaku adaptif ) membantu seseorang menyesuaikan diri dengan lingkungannya?]],Sheet1!A$2:B$3,2,FALSE)</f>
        <v>0</v>
      </c>
      <c r="G36" s="5" t="s">
        <v>27</v>
      </c>
      <c r="H36" s="15">
        <f>VLOOKUP(Form_Responses1[[#This Row],[Apakah daya juang (resiliensi) diri dapat membantu seseorang menghadapi tekanan atau masalah sehari-hari?]],Sheet1!A$2:B$3,2,FALSE)</f>
        <v>0</v>
      </c>
      <c r="I36" s="15" t="s">
        <v>27</v>
      </c>
      <c r="J36" s="15">
        <f>VLOOKUP(Form_Responses1[[#This Row],[Apakah penyesuaian diri (perilaku adaptif) dipengaruhi oleh kemampuan daya juang (resiliensi) seseorang?]],Sheet1!A$2:B$3,2,FALSE)</f>
        <v>0</v>
      </c>
      <c r="K36" s="15" t="s">
        <v>28</v>
      </c>
      <c r="L36" s="15">
        <f>VLOOKUP(Form_Responses1[[#This Row],[Apakah daya juang (resiliensi) diri dapat di kembangkan melalui pengalaman hidup?]],Sheet1!A$2:B$3,2,FALSE)</f>
        <v>1</v>
      </c>
      <c r="M36" s="15" t="s">
        <v>27</v>
      </c>
      <c r="N36" s="15">
        <f>VLOOKUP(Form_Responses1[[#This Row],[Apakah anda percaya bahwa seseorang dengan daya juang (resiliensi) tinggi lebih mudah beradaptasi dengan perubahan?]],Sheet1!A$2:B$3,2,FALSE)</f>
        <v>0</v>
      </c>
      <c r="O36" s="15" t="s">
        <v>27</v>
      </c>
      <c r="P36" s="15">
        <f>VLOOKUP(Form_Responses1[[#This Row],[Apakah penyesuaian diri (perilaku adaptif) penting untuk membantu seseorang menghadapi tantangan dalam kehidupan?]],Sheet1!A$2:B$3,2,FALSE)</f>
        <v>0</v>
      </c>
      <c r="Q36" s="15" t="s">
        <v>27</v>
      </c>
      <c r="R36" s="15">
        <f>VLOOKUP(Form_Responses1[[#This Row],[Apakah daya juang (resiliensi) dapat membantu seseorang mengelola emosinya dalam situasi sulit?]],Sheet1!A$2:B$3,2,FALSE)</f>
        <v>0</v>
      </c>
      <c r="S36" s="15" t="s">
        <v>27</v>
      </c>
      <c r="T36" s="15">
        <f>VLOOKUP(Form_Responses1[[#This Row],[Apakah anda memahami bahwa daya juang (resiliensi diri) adalah kemampuan untuk bangkit dari kegagalan?]],Sheet1!A$2:B$3,2,FALSE)</f>
        <v>0</v>
      </c>
      <c r="U36" s="15" t="s">
        <v>27</v>
      </c>
      <c r="V36" s="15">
        <f>VLOOKUP(Form_Responses1[[#This Row],[Apakah penyesuaian diri (perilaku adaptif) membantu seseorang mengatasi perubahan lingkungan yang tidak terduga?]],Sheet1!A$2:B$3,2,FALSE)</f>
        <v>0</v>
      </c>
      <c r="W36" s="15" t="s">
        <v>28</v>
      </c>
      <c r="X36" s="15">
        <f>VLOOKUP(Form_Responses1[[#This Row],[Apakah anda merasa bahwa daya juang (resiliensi diri) adalah keterampilan yang penting untuk masa depan?]],Sheet1!A$2:B$3,2,FALSE)</f>
        <v>1</v>
      </c>
      <c r="Y36" s="15" t="s">
        <v>27</v>
      </c>
      <c r="Z36" s="15">
        <f>VLOOKUP(Form_Responses1[[#This Row],[Apakah anda merasa bahwa daya juang (resiliensi diri) berperan dalam membantu individu  mengelola tekanan sosial?]],Sheet1!A$2:B$3,2,FALSE)</f>
        <v>0</v>
      </c>
      <c r="AA36" s="15" t="s">
        <v>27</v>
      </c>
      <c r="AB36" s="15">
        <f>VLOOKUP(Form_Responses1[[#This Row],[Apakah penyesuaian diri (perilaku  adaptif) adalah pelampiasan dari seseorang karena orang-orang di sekitarnya?]],Sheet1!A$2:B$3,2,FALSE)</f>
        <v>0</v>
      </c>
      <c r="AC36" s="15" t="s">
        <v>27</v>
      </c>
      <c r="AD36" s="15">
        <f>VLOOKUP(Form_Responses1[[#This Row],[Seseorang perlu memiliki kemampuan untuk menyesuaikan diri dengan norma atau standar yang ada di lingkungan sosialnya?]],Sheet1!A$2:B$3,2,FALSE)</f>
        <v>0</v>
      </c>
      <c r="AE36" s="15" t="s">
        <v>27</v>
      </c>
      <c r="AF36" s="15">
        <f>VLOOKUP(Form_Responses1[[#This Row],[Daya juang (Resiliensi) yang tinggi akan cenderung lebih mampu menghadapi tantangan dan stres dalam kehidupannya?]],Sheet1!A$2:B$3,2,FALSE)</f>
        <v>0</v>
      </c>
      <c r="AG36" s="15" t="s">
        <v>27</v>
      </c>
      <c r="AH36" s="15">
        <f>VLOOKUP(Form_Responses1[[#This Row],[Status ekonomi mempengaruhi terjadinya penyesuaian diri (perilaku adaptif) dan daya juang (resiliensi) individu?]],Sheet1!A$2:B$3,2,FALSE)</f>
        <v>0</v>
      </c>
      <c r="AI36" s="15" t="s">
        <v>27</v>
      </c>
      <c r="AJ36" s="15">
        <f>VLOOKUP(Form_Responses1[[#This Row],[Kepribadian seseorang yang berbeda-beda mempengaruhi terjadinya penyesuaian diri (perilaku adaptif) dan daya juang (resiliensi) individu?]],Sheet1!A$2:B$3,2,FALSE)</f>
        <v>0</v>
      </c>
      <c r="AK36" s="15" t="s">
        <v>27</v>
      </c>
      <c r="AL36" s="15">
        <f>VLOOKUP(Form_Responses1[[#This Row],[Apakah faktor keluarga penting dalam membentuk penyesuaian diri?]],Sheet1!A$2:B$3,2,FALSE)</f>
        <v>0</v>
      </c>
      <c r="AM36" s="15" t="s">
        <v>27</v>
      </c>
      <c r="AN36" s="15">
        <f>VLOOKUP(Form_Responses1[[#This Row],[Meningkatkan ketahanan individu dan menurunkan tingkat stres adalah cara efikasi diri yang baik?]],Sheet1!A$2:B$3,2,FALSE)</f>
        <v>0</v>
      </c>
      <c r="AO36" s="15" t="s">
        <v>28</v>
      </c>
      <c r="AP36" s="22">
        <f>VLOOKUP(Form_Responses1[[#This Row],[Adanya keterampilan yang baik dalam berinteraksi untuk beradaptasi dengan penyesuaian diri (perilaku adaptif)?]],Sheet1!A$2:B$3,2,FALSE)</f>
        <v>1</v>
      </c>
      <c r="AQ36" s="18" t="s">
        <v>27</v>
      </c>
      <c r="AR36" s="19">
        <f>VLOOKUP(Form_Responses1[[#This Row],[Individu yang berhasil memenuhi kebutuhan dan menyelesaikan masalahnya, maka akan terjadinya perilaku yang adaptif?]],Sheet1!A$2:B$3,2,FALSE)</f>
        <v>0</v>
      </c>
    </row>
    <row r="37" spans="1:44" ht="12.5" x14ac:dyDescent="0.25">
      <c r="A37" s="7">
        <v>45630.464608831018</v>
      </c>
      <c r="B37" s="8" t="s">
        <v>103</v>
      </c>
      <c r="C37" s="8" t="s">
        <v>104</v>
      </c>
      <c r="D37" s="9" t="s">
        <v>43</v>
      </c>
      <c r="E37" s="16" t="s">
        <v>28</v>
      </c>
      <c r="F37" s="16">
        <f>VLOOKUP(Form_Responses1[[#This Row],[Apakah penyesuaian diri ( perilaku adaptif ) membantu seseorang menyesuaikan diri dengan lingkungannya?]],Sheet1!A$2:B$3,2,FALSE)</f>
        <v>1</v>
      </c>
      <c r="G37" s="8" t="s">
        <v>28</v>
      </c>
      <c r="H37" s="16">
        <f>VLOOKUP(Form_Responses1[[#This Row],[Apakah daya juang (resiliensi) diri dapat membantu seseorang menghadapi tekanan atau masalah sehari-hari?]],Sheet1!A$2:B$3,2,FALSE)</f>
        <v>1</v>
      </c>
      <c r="I37" s="16" t="s">
        <v>28</v>
      </c>
      <c r="J37" s="16">
        <f>VLOOKUP(Form_Responses1[[#This Row],[Apakah penyesuaian diri (perilaku adaptif) dipengaruhi oleh kemampuan daya juang (resiliensi) seseorang?]],Sheet1!A$2:B$3,2,FALSE)</f>
        <v>1</v>
      </c>
      <c r="K37" s="16" t="s">
        <v>27</v>
      </c>
      <c r="L37" s="16">
        <f>VLOOKUP(Form_Responses1[[#This Row],[Apakah daya juang (resiliensi) diri dapat di kembangkan melalui pengalaman hidup?]],Sheet1!A$2:B$3,2,FALSE)</f>
        <v>0</v>
      </c>
      <c r="M37" s="16" t="s">
        <v>27</v>
      </c>
      <c r="N37" s="16">
        <f>VLOOKUP(Form_Responses1[[#This Row],[Apakah anda percaya bahwa seseorang dengan daya juang (resiliensi) tinggi lebih mudah beradaptasi dengan perubahan?]],Sheet1!A$2:B$3,2,FALSE)</f>
        <v>0</v>
      </c>
      <c r="O37" s="16" t="s">
        <v>28</v>
      </c>
      <c r="P37" s="16">
        <f>VLOOKUP(Form_Responses1[[#This Row],[Apakah penyesuaian diri (perilaku adaptif) penting untuk membantu seseorang menghadapi tantangan dalam kehidupan?]],Sheet1!A$2:B$3,2,FALSE)</f>
        <v>1</v>
      </c>
      <c r="Q37" s="16" t="s">
        <v>28</v>
      </c>
      <c r="R37" s="16">
        <f>VLOOKUP(Form_Responses1[[#This Row],[Apakah daya juang (resiliensi) dapat membantu seseorang mengelola emosinya dalam situasi sulit?]],Sheet1!A$2:B$3,2,FALSE)</f>
        <v>1</v>
      </c>
      <c r="S37" s="16" t="s">
        <v>27</v>
      </c>
      <c r="T37" s="16">
        <f>VLOOKUP(Form_Responses1[[#This Row],[Apakah anda memahami bahwa daya juang (resiliensi diri) adalah kemampuan untuk bangkit dari kegagalan?]],Sheet1!A$2:B$3,2,FALSE)</f>
        <v>0</v>
      </c>
      <c r="U37" s="16" t="s">
        <v>27</v>
      </c>
      <c r="V37" s="16">
        <f>VLOOKUP(Form_Responses1[[#This Row],[Apakah penyesuaian diri (perilaku adaptif) membantu seseorang mengatasi perubahan lingkungan yang tidak terduga?]],Sheet1!A$2:B$3,2,FALSE)</f>
        <v>0</v>
      </c>
      <c r="W37" s="16" t="s">
        <v>27</v>
      </c>
      <c r="X37" s="16">
        <f>VLOOKUP(Form_Responses1[[#This Row],[Apakah anda merasa bahwa daya juang (resiliensi diri) adalah keterampilan yang penting untuk masa depan?]],Sheet1!A$2:B$3,2,FALSE)</f>
        <v>0</v>
      </c>
      <c r="Y37" s="16" t="s">
        <v>27</v>
      </c>
      <c r="Z37" s="16">
        <f>VLOOKUP(Form_Responses1[[#This Row],[Apakah anda merasa bahwa daya juang (resiliensi diri) berperan dalam membantu individu  mengelola tekanan sosial?]],Sheet1!A$2:B$3,2,FALSE)</f>
        <v>0</v>
      </c>
      <c r="AA37" s="16" t="s">
        <v>27</v>
      </c>
      <c r="AB37" s="16">
        <f>VLOOKUP(Form_Responses1[[#This Row],[Apakah penyesuaian diri (perilaku  adaptif) adalah pelampiasan dari seseorang karena orang-orang di sekitarnya?]],Sheet1!A$2:B$3,2,FALSE)</f>
        <v>0</v>
      </c>
      <c r="AC37" s="16" t="s">
        <v>28</v>
      </c>
      <c r="AD37" s="16">
        <f>VLOOKUP(Form_Responses1[[#This Row],[Seseorang perlu memiliki kemampuan untuk menyesuaikan diri dengan norma atau standar yang ada di lingkungan sosialnya?]],Sheet1!A$2:B$3,2,FALSE)</f>
        <v>1</v>
      </c>
      <c r="AE37" s="16" t="s">
        <v>27</v>
      </c>
      <c r="AF37" s="16">
        <f>VLOOKUP(Form_Responses1[[#This Row],[Daya juang (Resiliensi) yang tinggi akan cenderung lebih mampu menghadapi tantangan dan stres dalam kehidupannya?]],Sheet1!A$2:B$3,2,FALSE)</f>
        <v>0</v>
      </c>
      <c r="AG37" s="16" t="s">
        <v>28</v>
      </c>
      <c r="AH37" s="16">
        <f>VLOOKUP(Form_Responses1[[#This Row],[Status ekonomi mempengaruhi terjadinya penyesuaian diri (perilaku adaptif) dan daya juang (resiliensi) individu?]],Sheet1!A$2:B$3,2,FALSE)</f>
        <v>1</v>
      </c>
      <c r="AI37" s="16" t="s">
        <v>27</v>
      </c>
      <c r="AJ37" s="16">
        <f>VLOOKUP(Form_Responses1[[#This Row],[Kepribadian seseorang yang berbeda-beda mempengaruhi terjadinya penyesuaian diri (perilaku adaptif) dan daya juang (resiliensi) individu?]],Sheet1!A$2:B$3,2,FALSE)</f>
        <v>0</v>
      </c>
      <c r="AK37" s="16" t="s">
        <v>28</v>
      </c>
      <c r="AL37" s="16">
        <f>VLOOKUP(Form_Responses1[[#This Row],[Apakah faktor keluarga penting dalam membentuk penyesuaian diri?]],Sheet1!A$2:B$3,2,FALSE)</f>
        <v>1</v>
      </c>
      <c r="AM37" s="16" t="s">
        <v>27</v>
      </c>
      <c r="AN37" s="16">
        <f>VLOOKUP(Form_Responses1[[#This Row],[Meningkatkan ketahanan individu dan menurunkan tingkat stres adalah cara efikasi diri yang baik?]],Sheet1!A$2:B$3,2,FALSE)</f>
        <v>0</v>
      </c>
      <c r="AO37" s="16" t="s">
        <v>28</v>
      </c>
      <c r="AP37" s="23">
        <f>VLOOKUP(Form_Responses1[[#This Row],[Adanya keterampilan yang baik dalam berinteraksi untuk beradaptasi dengan penyesuaian diri (perilaku adaptif)?]],Sheet1!A$2:B$3,2,FALSE)</f>
        <v>1</v>
      </c>
      <c r="AQ37" s="20" t="s">
        <v>28</v>
      </c>
      <c r="AR37" s="19">
        <f>VLOOKUP(Form_Responses1[[#This Row],[Individu yang berhasil memenuhi kebutuhan dan menyelesaikan masalahnya, maka akan terjadinya perilaku yang adaptif?]],Sheet1!A$2:B$3,2,FALSE)</f>
        <v>1</v>
      </c>
    </row>
    <row r="38" spans="1:44" ht="12.5" x14ac:dyDescent="0.25">
      <c r="A38" s="4">
        <v>45630.464617164354</v>
      </c>
      <c r="B38" s="5" t="s">
        <v>105</v>
      </c>
      <c r="C38" s="5" t="s">
        <v>106</v>
      </c>
      <c r="D38" s="6" t="s">
        <v>37</v>
      </c>
      <c r="E38" s="15" t="s">
        <v>28</v>
      </c>
      <c r="F38" s="15">
        <f>VLOOKUP(Form_Responses1[[#This Row],[Apakah penyesuaian diri ( perilaku adaptif ) membantu seseorang menyesuaikan diri dengan lingkungannya?]],Sheet1!A$2:B$3,2,FALSE)</f>
        <v>1</v>
      </c>
      <c r="G38" s="5" t="s">
        <v>28</v>
      </c>
      <c r="H38" s="15">
        <f>VLOOKUP(Form_Responses1[[#This Row],[Apakah daya juang (resiliensi) diri dapat membantu seseorang menghadapi tekanan atau masalah sehari-hari?]],Sheet1!A$2:B$3,2,FALSE)</f>
        <v>1</v>
      </c>
      <c r="I38" s="15" t="s">
        <v>28</v>
      </c>
      <c r="J38" s="15">
        <f>VLOOKUP(Form_Responses1[[#This Row],[Apakah penyesuaian diri (perilaku adaptif) dipengaruhi oleh kemampuan daya juang (resiliensi) seseorang?]],Sheet1!A$2:B$3,2,FALSE)</f>
        <v>1</v>
      </c>
      <c r="K38" s="15" t="s">
        <v>28</v>
      </c>
      <c r="L38" s="15">
        <f>VLOOKUP(Form_Responses1[[#This Row],[Apakah daya juang (resiliensi) diri dapat di kembangkan melalui pengalaman hidup?]],Sheet1!A$2:B$3,2,FALSE)</f>
        <v>1</v>
      </c>
      <c r="M38" s="15" t="s">
        <v>28</v>
      </c>
      <c r="N38" s="15">
        <f>VLOOKUP(Form_Responses1[[#This Row],[Apakah anda percaya bahwa seseorang dengan daya juang (resiliensi) tinggi lebih mudah beradaptasi dengan perubahan?]],Sheet1!A$2:B$3,2,FALSE)</f>
        <v>1</v>
      </c>
      <c r="O38" s="15" t="s">
        <v>28</v>
      </c>
      <c r="P38" s="15">
        <f>VLOOKUP(Form_Responses1[[#This Row],[Apakah penyesuaian diri (perilaku adaptif) penting untuk membantu seseorang menghadapi tantangan dalam kehidupan?]],Sheet1!A$2:B$3,2,FALSE)</f>
        <v>1</v>
      </c>
      <c r="Q38" s="15" t="s">
        <v>28</v>
      </c>
      <c r="R38" s="15">
        <f>VLOOKUP(Form_Responses1[[#This Row],[Apakah daya juang (resiliensi) dapat membantu seseorang mengelola emosinya dalam situasi sulit?]],Sheet1!A$2:B$3,2,FALSE)</f>
        <v>1</v>
      </c>
      <c r="S38" s="15" t="s">
        <v>28</v>
      </c>
      <c r="T38" s="15">
        <f>VLOOKUP(Form_Responses1[[#This Row],[Apakah anda memahami bahwa daya juang (resiliensi diri) adalah kemampuan untuk bangkit dari kegagalan?]],Sheet1!A$2:B$3,2,FALSE)</f>
        <v>1</v>
      </c>
      <c r="U38" s="15" t="s">
        <v>28</v>
      </c>
      <c r="V38" s="15">
        <f>VLOOKUP(Form_Responses1[[#This Row],[Apakah penyesuaian diri (perilaku adaptif) membantu seseorang mengatasi perubahan lingkungan yang tidak terduga?]],Sheet1!A$2:B$3,2,FALSE)</f>
        <v>1</v>
      </c>
      <c r="W38" s="15" t="s">
        <v>28</v>
      </c>
      <c r="X38" s="15">
        <f>VLOOKUP(Form_Responses1[[#This Row],[Apakah anda merasa bahwa daya juang (resiliensi diri) adalah keterampilan yang penting untuk masa depan?]],Sheet1!A$2:B$3,2,FALSE)</f>
        <v>1</v>
      </c>
      <c r="Y38" s="15" t="s">
        <v>28</v>
      </c>
      <c r="Z38" s="15">
        <f>VLOOKUP(Form_Responses1[[#This Row],[Apakah anda merasa bahwa daya juang (resiliensi diri) berperan dalam membantu individu  mengelola tekanan sosial?]],Sheet1!A$2:B$3,2,FALSE)</f>
        <v>1</v>
      </c>
      <c r="AA38" s="15" t="s">
        <v>28</v>
      </c>
      <c r="AB38" s="15">
        <f>VLOOKUP(Form_Responses1[[#This Row],[Apakah penyesuaian diri (perilaku  adaptif) adalah pelampiasan dari seseorang karena orang-orang di sekitarnya?]],Sheet1!A$2:B$3,2,FALSE)</f>
        <v>1</v>
      </c>
      <c r="AC38" s="15" t="s">
        <v>28</v>
      </c>
      <c r="AD38" s="15">
        <f>VLOOKUP(Form_Responses1[[#This Row],[Seseorang perlu memiliki kemampuan untuk menyesuaikan diri dengan norma atau standar yang ada di lingkungan sosialnya?]],Sheet1!A$2:B$3,2,FALSE)</f>
        <v>1</v>
      </c>
      <c r="AE38" s="15" t="s">
        <v>28</v>
      </c>
      <c r="AF38" s="15">
        <f>VLOOKUP(Form_Responses1[[#This Row],[Daya juang (Resiliensi) yang tinggi akan cenderung lebih mampu menghadapi tantangan dan stres dalam kehidupannya?]],Sheet1!A$2:B$3,2,FALSE)</f>
        <v>1</v>
      </c>
      <c r="AG38" s="15" t="s">
        <v>28</v>
      </c>
      <c r="AH38" s="15">
        <f>VLOOKUP(Form_Responses1[[#This Row],[Status ekonomi mempengaruhi terjadinya penyesuaian diri (perilaku adaptif) dan daya juang (resiliensi) individu?]],Sheet1!A$2:B$3,2,FALSE)</f>
        <v>1</v>
      </c>
      <c r="AI38" s="15" t="s">
        <v>28</v>
      </c>
      <c r="AJ38" s="15">
        <f>VLOOKUP(Form_Responses1[[#This Row],[Kepribadian seseorang yang berbeda-beda mempengaruhi terjadinya penyesuaian diri (perilaku adaptif) dan daya juang (resiliensi) individu?]],Sheet1!A$2:B$3,2,FALSE)</f>
        <v>1</v>
      </c>
      <c r="AK38" s="15" t="s">
        <v>28</v>
      </c>
      <c r="AL38" s="15">
        <f>VLOOKUP(Form_Responses1[[#This Row],[Apakah faktor keluarga penting dalam membentuk penyesuaian diri?]],Sheet1!A$2:B$3,2,FALSE)</f>
        <v>1</v>
      </c>
      <c r="AM38" s="15" t="s">
        <v>28</v>
      </c>
      <c r="AN38" s="15">
        <f>VLOOKUP(Form_Responses1[[#This Row],[Meningkatkan ketahanan individu dan menurunkan tingkat stres adalah cara efikasi diri yang baik?]],Sheet1!A$2:B$3,2,FALSE)</f>
        <v>1</v>
      </c>
      <c r="AO38" s="15" t="s">
        <v>28</v>
      </c>
      <c r="AP38" s="22">
        <f>VLOOKUP(Form_Responses1[[#This Row],[Adanya keterampilan yang baik dalam berinteraksi untuk beradaptasi dengan penyesuaian diri (perilaku adaptif)?]],Sheet1!A$2:B$3,2,FALSE)</f>
        <v>1</v>
      </c>
      <c r="AQ38" s="18" t="s">
        <v>27</v>
      </c>
      <c r="AR38" s="19">
        <f>VLOOKUP(Form_Responses1[[#This Row],[Individu yang berhasil memenuhi kebutuhan dan menyelesaikan masalahnya, maka akan terjadinya perilaku yang adaptif?]],Sheet1!A$2:B$3,2,FALSE)</f>
        <v>0</v>
      </c>
    </row>
    <row r="39" spans="1:44" ht="12.5" x14ac:dyDescent="0.25">
      <c r="A39" s="7">
        <v>45630.464973101851</v>
      </c>
      <c r="B39" s="8" t="s">
        <v>107</v>
      </c>
      <c r="C39" s="8" t="s">
        <v>108</v>
      </c>
      <c r="D39" s="9" t="s">
        <v>70</v>
      </c>
      <c r="E39" s="16" t="s">
        <v>27</v>
      </c>
      <c r="F39" s="16">
        <f>VLOOKUP(Form_Responses1[[#This Row],[Apakah penyesuaian diri ( perilaku adaptif ) membantu seseorang menyesuaikan diri dengan lingkungannya?]],Sheet1!A$2:B$3,2,FALSE)</f>
        <v>0</v>
      </c>
      <c r="G39" s="8" t="s">
        <v>27</v>
      </c>
      <c r="H39" s="16">
        <f>VLOOKUP(Form_Responses1[[#This Row],[Apakah daya juang (resiliensi) diri dapat membantu seseorang menghadapi tekanan atau masalah sehari-hari?]],Sheet1!A$2:B$3,2,FALSE)</f>
        <v>0</v>
      </c>
      <c r="I39" s="16" t="s">
        <v>27</v>
      </c>
      <c r="J39" s="16">
        <f>VLOOKUP(Form_Responses1[[#This Row],[Apakah penyesuaian diri (perilaku adaptif) dipengaruhi oleh kemampuan daya juang (resiliensi) seseorang?]],Sheet1!A$2:B$3,2,FALSE)</f>
        <v>0</v>
      </c>
      <c r="K39" s="16" t="s">
        <v>27</v>
      </c>
      <c r="L39" s="16">
        <f>VLOOKUP(Form_Responses1[[#This Row],[Apakah daya juang (resiliensi) diri dapat di kembangkan melalui pengalaman hidup?]],Sheet1!A$2:B$3,2,FALSE)</f>
        <v>0</v>
      </c>
      <c r="M39" s="16" t="s">
        <v>27</v>
      </c>
      <c r="N39" s="16">
        <f>VLOOKUP(Form_Responses1[[#This Row],[Apakah anda percaya bahwa seseorang dengan daya juang (resiliensi) tinggi lebih mudah beradaptasi dengan perubahan?]],Sheet1!A$2:B$3,2,FALSE)</f>
        <v>0</v>
      </c>
      <c r="O39" s="16" t="s">
        <v>27</v>
      </c>
      <c r="P39" s="16">
        <f>VLOOKUP(Form_Responses1[[#This Row],[Apakah penyesuaian diri (perilaku adaptif) penting untuk membantu seseorang menghadapi tantangan dalam kehidupan?]],Sheet1!A$2:B$3,2,FALSE)</f>
        <v>0</v>
      </c>
      <c r="Q39" s="16" t="s">
        <v>27</v>
      </c>
      <c r="R39" s="16">
        <f>VLOOKUP(Form_Responses1[[#This Row],[Apakah daya juang (resiliensi) dapat membantu seseorang mengelola emosinya dalam situasi sulit?]],Sheet1!A$2:B$3,2,FALSE)</f>
        <v>0</v>
      </c>
      <c r="S39" s="16" t="s">
        <v>27</v>
      </c>
      <c r="T39" s="16">
        <f>VLOOKUP(Form_Responses1[[#This Row],[Apakah anda memahami bahwa daya juang (resiliensi diri) adalah kemampuan untuk bangkit dari kegagalan?]],Sheet1!A$2:B$3,2,FALSE)</f>
        <v>0</v>
      </c>
      <c r="U39" s="16" t="s">
        <v>27</v>
      </c>
      <c r="V39" s="16">
        <f>VLOOKUP(Form_Responses1[[#This Row],[Apakah penyesuaian diri (perilaku adaptif) membantu seseorang mengatasi perubahan lingkungan yang tidak terduga?]],Sheet1!A$2:B$3,2,FALSE)</f>
        <v>0</v>
      </c>
      <c r="W39" s="16" t="s">
        <v>27</v>
      </c>
      <c r="X39" s="16">
        <f>VLOOKUP(Form_Responses1[[#This Row],[Apakah anda merasa bahwa daya juang (resiliensi diri) adalah keterampilan yang penting untuk masa depan?]],Sheet1!A$2:B$3,2,FALSE)</f>
        <v>0</v>
      </c>
      <c r="Y39" s="16" t="s">
        <v>27</v>
      </c>
      <c r="Z39" s="16">
        <f>VLOOKUP(Form_Responses1[[#This Row],[Apakah anda merasa bahwa daya juang (resiliensi diri) berperan dalam membantu individu  mengelola tekanan sosial?]],Sheet1!A$2:B$3,2,FALSE)</f>
        <v>0</v>
      </c>
      <c r="AA39" s="16" t="s">
        <v>27</v>
      </c>
      <c r="AB39" s="16">
        <f>VLOOKUP(Form_Responses1[[#This Row],[Apakah penyesuaian diri (perilaku  adaptif) adalah pelampiasan dari seseorang karena orang-orang di sekitarnya?]],Sheet1!A$2:B$3,2,FALSE)</f>
        <v>0</v>
      </c>
      <c r="AC39" s="16" t="s">
        <v>28</v>
      </c>
      <c r="AD39" s="16">
        <f>VLOOKUP(Form_Responses1[[#This Row],[Seseorang perlu memiliki kemampuan untuk menyesuaikan diri dengan norma atau standar yang ada di lingkungan sosialnya?]],Sheet1!A$2:B$3,2,FALSE)</f>
        <v>1</v>
      </c>
      <c r="AE39" s="16" t="s">
        <v>28</v>
      </c>
      <c r="AF39" s="16">
        <f>VLOOKUP(Form_Responses1[[#This Row],[Daya juang (Resiliensi) yang tinggi akan cenderung lebih mampu menghadapi tantangan dan stres dalam kehidupannya?]],Sheet1!A$2:B$3,2,FALSE)</f>
        <v>1</v>
      </c>
      <c r="AG39" s="16" t="s">
        <v>28</v>
      </c>
      <c r="AH39" s="16">
        <f>VLOOKUP(Form_Responses1[[#This Row],[Status ekonomi mempengaruhi terjadinya penyesuaian diri (perilaku adaptif) dan daya juang (resiliensi) individu?]],Sheet1!A$2:B$3,2,FALSE)</f>
        <v>1</v>
      </c>
      <c r="AI39" s="16" t="s">
        <v>28</v>
      </c>
      <c r="AJ39" s="16">
        <f>VLOOKUP(Form_Responses1[[#This Row],[Kepribadian seseorang yang berbeda-beda mempengaruhi terjadinya penyesuaian diri (perilaku adaptif) dan daya juang (resiliensi) individu?]],Sheet1!A$2:B$3,2,FALSE)</f>
        <v>1</v>
      </c>
      <c r="AK39" s="16" t="s">
        <v>28</v>
      </c>
      <c r="AL39" s="16">
        <f>VLOOKUP(Form_Responses1[[#This Row],[Apakah faktor keluarga penting dalam membentuk penyesuaian diri?]],Sheet1!A$2:B$3,2,FALSE)</f>
        <v>1</v>
      </c>
      <c r="AM39" s="16" t="s">
        <v>28</v>
      </c>
      <c r="AN39" s="16">
        <f>VLOOKUP(Form_Responses1[[#This Row],[Meningkatkan ketahanan individu dan menurunkan tingkat stres adalah cara efikasi diri yang baik?]],Sheet1!A$2:B$3,2,FALSE)</f>
        <v>1</v>
      </c>
      <c r="AO39" s="16" t="s">
        <v>27</v>
      </c>
      <c r="AP39" s="23">
        <f>VLOOKUP(Form_Responses1[[#This Row],[Adanya keterampilan yang baik dalam berinteraksi untuk beradaptasi dengan penyesuaian diri (perilaku adaptif)?]],Sheet1!A$2:B$3,2,FALSE)</f>
        <v>0</v>
      </c>
      <c r="AQ39" s="20" t="s">
        <v>27</v>
      </c>
      <c r="AR39" s="19">
        <f>VLOOKUP(Form_Responses1[[#This Row],[Individu yang berhasil memenuhi kebutuhan dan menyelesaikan masalahnya, maka akan terjadinya perilaku yang adaptif?]],Sheet1!A$2:B$3,2,FALSE)</f>
        <v>0</v>
      </c>
    </row>
    <row r="40" spans="1:44" ht="12.5" x14ac:dyDescent="0.25">
      <c r="A40" s="4">
        <v>45630.465447210649</v>
      </c>
      <c r="B40" s="5" t="s">
        <v>109</v>
      </c>
      <c r="C40" s="5" t="s">
        <v>110</v>
      </c>
      <c r="D40" s="6" t="s">
        <v>43</v>
      </c>
      <c r="E40" s="15" t="s">
        <v>27</v>
      </c>
      <c r="F40" s="15">
        <f>VLOOKUP(Form_Responses1[[#This Row],[Apakah penyesuaian diri ( perilaku adaptif ) membantu seseorang menyesuaikan diri dengan lingkungannya?]],Sheet1!A$2:B$3,2,FALSE)</f>
        <v>0</v>
      </c>
      <c r="G40" s="5" t="s">
        <v>27</v>
      </c>
      <c r="H40" s="15">
        <f>VLOOKUP(Form_Responses1[[#This Row],[Apakah daya juang (resiliensi) diri dapat membantu seseorang menghadapi tekanan atau masalah sehari-hari?]],Sheet1!A$2:B$3,2,FALSE)</f>
        <v>0</v>
      </c>
      <c r="I40" s="15" t="s">
        <v>28</v>
      </c>
      <c r="J40" s="15">
        <f>VLOOKUP(Form_Responses1[[#This Row],[Apakah penyesuaian diri (perilaku adaptif) dipengaruhi oleh kemampuan daya juang (resiliensi) seseorang?]],Sheet1!A$2:B$3,2,FALSE)</f>
        <v>1</v>
      </c>
      <c r="K40" s="15" t="s">
        <v>27</v>
      </c>
      <c r="L40" s="15">
        <f>VLOOKUP(Form_Responses1[[#This Row],[Apakah daya juang (resiliensi) diri dapat di kembangkan melalui pengalaman hidup?]],Sheet1!A$2:B$3,2,FALSE)</f>
        <v>0</v>
      </c>
      <c r="M40" s="15" t="s">
        <v>27</v>
      </c>
      <c r="N40" s="15">
        <f>VLOOKUP(Form_Responses1[[#This Row],[Apakah anda percaya bahwa seseorang dengan daya juang (resiliensi) tinggi lebih mudah beradaptasi dengan perubahan?]],Sheet1!A$2:B$3,2,FALSE)</f>
        <v>0</v>
      </c>
      <c r="O40" s="15" t="s">
        <v>28</v>
      </c>
      <c r="P40" s="15">
        <f>VLOOKUP(Form_Responses1[[#This Row],[Apakah penyesuaian diri (perilaku adaptif) penting untuk membantu seseorang menghadapi tantangan dalam kehidupan?]],Sheet1!A$2:B$3,2,FALSE)</f>
        <v>1</v>
      </c>
      <c r="Q40" s="15" t="s">
        <v>27</v>
      </c>
      <c r="R40" s="15">
        <f>VLOOKUP(Form_Responses1[[#This Row],[Apakah daya juang (resiliensi) dapat membantu seseorang mengelola emosinya dalam situasi sulit?]],Sheet1!A$2:B$3,2,FALSE)</f>
        <v>0</v>
      </c>
      <c r="S40" s="15" t="s">
        <v>28</v>
      </c>
      <c r="T40" s="15">
        <f>VLOOKUP(Form_Responses1[[#This Row],[Apakah anda memahami bahwa daya juang (resiliensi diri) adalah kemampuan untuk bangkit dari kegagalan?]],Sheet1!A$2:B$3,2,FALSE)</f>
        <v>1</v>
      </c>
      <c r="U40" s="15" t="s">
        <v>27</v>
      </c>
      <c r="V40" s="15">
        <f>VLOOKUP(Form_Responses1[[#This Row],[Apakah penyesuaian diri (perilaku adaptif) membantu seseorang mengatasi perubahan lingkungan yang tidak terduga?]],Sheet1!A$2:B$3,2,FALSE)</f>
        <v>0</v>
      </c>
      <c r="W40" s="15" t="s">
        <v>28</v>
      </c>
      <c r="X40" s="15">
        <f>VLOOKUP(Form_Responses1[[#This Row],[Apakah anda merasa bahwa daya juang (resiliensi diri) adalah keterampilan yang penting untuk masa depan?]],Sheet1!A$2:B$3,2,FALSE)</f>
        <v>1</v>
      </c>
      <c r="Y40" s="15" t="s">
        <v>27</v>
      </c>
      <c r="Z40" s="15">
        <f>VLOOKUP(Form_Responses1[[#This Row],[Apakah anda merasa bahwa daya juang (resiliensi diri) berperan dalam membantu individu  mengelola tekanan sosial?]],Sheet1!A$2:B$3,2,FALSE)</f>
        <v>0</v>
      </c>
      <c r="AA40" s="15" t="s">
        <v>27</v>
      </c>
      <c r="AB40" s="15">
        <f>VLOOKUP(Form_Responses1[[#This Row],[Apakah penyesuaian diri (perilaku  adaptif) adalah pelampiasan dari seseorang karena orang-orang di sekitarnya?]],Sheet1!A$2:B$3,2,FALSE)</f>
        <v>0</v>
      </c>
      <c r="AC40" s="15" t="s">
        <v>27</v>
      </c>
      <c r="AD40" s="15">
        <f>VLOOKUP(Form_Responses1[[#This Row],[Seseorang perlu memiliki kemampuan untuk menyesuaikan diri dengan norma atau standar yang ada di lingkungan sosialnya?]],Sheet1!A$2:B$3,2,FALSE)</f>
        <v>0</v>
      </c>
      <c r="AE40" s="15" t="s">
        <v>27</v>
      </c>
      <c r="AF40" s="15">
        <f>VLOOKUP(Form_Responses1[[#This Row],[Daya juang (Resiliensi) yang tinggi akan cenderung lebih mampu menghadapi tantangan dan stres dalam kehidupannya?]],Sheet1!A$2:B$3,2,FALSE)</f>
        <v>0</v>
      </c>
      <c r="AG40" s="15" t="s">
        <v>27</v>
      </c>
      <c r="AH40" s="15">
        <f>VLOOKUP(Form_Responses1[[#This Row],[Status ekonomi mempengaruhi terjadinya penyesuaian diri (perilaku adaptif) dan daya juang (resiliensi) individu?]],Sheet1!A$2:B$3,2,FALSE)</f>
        <v>0</v>
      </c>
      <c r="AI40" s="15" t="s">
        <v>28</v>
      </c>
      <c r="AJ40" s="15">
        <f>VLOOKUP(Form_Responses1[[#This Row],[Kepribadian seseorang yang berbeda-beda mempengaruhi terjadinya penyesuaian diri (perilaku adaptif) dan daya juang (resiliensi) individu?]],Sheet1!A$2:B$3,2,FALSE)</f>
        <v>1</v>
      </c>
      <c r="AK40" s="15" t="s">
        <v>27</v>
      </c>
      <c r="AL40" s="15">
        <f>VLOOKUP(Form_Responses1[[#This Row],[Apakah faktor keluarga penting dalam membentuk penyesuaian diri?]],Sheet1!A$2:B$3,2,FALSE)</f>
        <v>0</v>
      </c>
      <c r="AM40" s="15" t="s">
        <v>27</v>
      </c>
      <c r="AN40" s="15">
        <f>VLOOKUP(Form_Responses1[[#This Row],[Meningkatkan ketahanan individu dan menurunkan tingkat stres adalah cara efikasi diri yang baik?]],Sheet1!A$2:B$3,2,FALSE)</f>
        <v>0</v>
      </c>
      <c r="AO40" s="15" t="s">
        <v>28</v>
      </c>
      <c r="AP40" s="22">
        <f>VLOOKUP(Form_Responses1[[#This Row],[Adanya keterampilan yang baik dalam berinteraksi untuk beradaptasi dengan penyesuaian diri (perilaku adaptif)?]],Sheet1!A$2:B$3,2,FALSE)</f>
        <v>1</v>
      </c>
      <c r="AQ40" s="18" t="s">
        <v>27</v>
      </c>
      <c r="AR40" s="19">
        <f>VLOOKUP(Form_Responses1[[#This Row],[Individu yang berhasil memenuhi kebutuhan dan menyelesaikan masalahnya, maka akan terjadinya perilaku yang adaptif?]],Sheet1!A$2:B$3,2,FALSE)</f>
        <v>0</v>
      </c>
    </row>
    <row r="41" spans="1:44" ht="12.5" x14ac:dyDescent="0.25">
      <c r="A41" s="7">
        <v>45630.465560335651</v>
      </c>
      <c r="B41" s="8" t="s">
        <v>111</v>
      </c>
      <c r="C41" s="8" t="s">
        <v>112</v>
      </c>
      <c r="D41" s="9" t="s">
        <v>37</v>
      </c>
      <c r="E41" s="16" t="s">
        <v>27</v>
      </c>
      <c r="F41" s="16">
        <f>VLOOKUP(Form_Responses1[[#This Row],[Apakah penyesuaian diri ( perilaku adaptif ) membantu seseorang menyesuaikan diri dengan lingkungannya?]],Sheet1!A$2:B$3,2,FALSE)</f>
        <v>0</v>
      </c>
      <c r="G41" s="8" t="s">
        <v>27</v>
      </c>
      <c r="H41" s="16">
        <f>VLOOKUP(Form_Responses1[[#This Row],[Apakah daya juang (resiliensi) diri dapat membantu seseorang menghadapi tekanan atau masalah sehari-hari?]],Sheet1!A$2:B$3,2,FALSE)</f>
        <v>0</v>
      </c>
      <c r="I41" s="16" t="s">
        <v>28</v>
      </c>
      <c r="J41" s="16">
        <f>VLOOKUP(Form_Responses1[[#This Row],[Apakah penyesuaian diri (perilaku adaptif) dipengaruhi oleh kemampuan daya juang (resiliensi) seseorang?]],Sheet1!A$2:B$3,2,FALSE)</f>
        <v>1</v>
      </c>
      <c r="K41" s="16" t="s">
        <v>27</v>
      </c>
      <c r="L41" s="16">
        <f>VLOOKUP(Form_Responses1[[#This Row],[Apakah daya juang (resiliensi) diri dapat di kembangkan melalui pengalaman hidup?]],Sheet1!A$2:B$3,2,FALSE)</f>
        <v>0</v>
      </c>
      <c r="M41" s="16" t="s">
        <v>27</v>
      </c>
      <c r="N41" s="16">
        <f>VLOOKUP(Form_Responses1[[#This Row],[Apakah anda percaya bahwa seseorang dengan daya juang (resiliensi) tinggi lebih mudah beradaptasi dengan perubahan?]],Sheet1!A$2:B$3,2,FALSE)</f>
        <v>0</v>
      </c>
      <c r="O41" s="16" t="s">
        <v>28</v>
      </c>
      <c r="P41" s="16">
        <f>VLOOKUP(Form_Responses1[[#This Row],[Apakah penyesuaian diri (perilaku adaptif) penting untuk membantu seseorang menghadapi tantangan dalam kehidupan?]],Sheet1!A$2:B$3,2,FALSE)</f>
        <v>1</v>
      </c>
      <c r="Q41" s="16" t="s">
        <v>28</v>
      </c>
      <c r="R41" s="16">
        <f>VLOOKUP(Form_Responses1[[#This Row],[Apakah daya juang (resiliensi) dapat membantu seseorang mengelola emosinya dalam situasi sulit?]],Sheet1!A$2:B$3,2,FALSE)</f>
        <v>1</v>
      </c>
      <c r="S41" s="16" t="s">
        <v>27</v>
      </c>
      <c r="T41" s="16">
        <f>VLOOKUP(Form_Responses1[[#This Row],[Apakah anda memahami bahwa daya juang (resiliensi diri) adalah kemampuan untuk bangkit dari kegagalan?]],Sheet1!A$2:B$3,2,FALSE)</f>
        <v>0</v>
      </c>
      <c r="U41" s="16" t="s">
        <v>27</v>
      </c>
      <c r="V41" s="16">
        <f>VLOOKUP(Form_Responses1[[#This Row],[Apakah penyesuaian diri (perilaku adaptif) membantu seseorang mengatasi perubahan lingkungan yang tidak terduga?]],Sheet1!A$2:B$3,2,FALSE)</f>
        <v>0</v>
      </c>
      <c r="W41" s="16" t="s">
        <v>27</v>
      </c>
      <c r="X41" s="16">
        <f>VLOOKUP(Form_Responses1[[#This Row],[Apakah anda merasa bahwa daya juang (resiliensi diri) adalah keterampilan yang penting untuk masa depan?]],Sheet1!A$2:B$3,2,FALSE)</f>
        <v>0</v>
      </c>
      <c r="Y41" s="16" t="s">
        <v>28</v>
      </c>
      <c r="Z41" s="16">
        <f>VLOOKUP(Form_Responses1[[#This Row],[Apakah anda merasa bahwa daya juang (resiliensi diri) berperan dalam membantu individu  mengelola tekanan sosial?]],Sheet1!A$2:B$3,2,FALSE)</f>
        <v>1</v>
      </c>
      <c r="AA41" s="16" t="s">
        <v>28</v>
      </c>
      <c r="AB41" s="16">
        <f>VLOOKUP(Form_Responses1[[#This Row],[Apakah penyesuaian diri (perilaku  adaptif) adalah pelampiasan dari seseorang karena orang-orang di sekitarnya?]],Sheet1!A$2:B$3,2,FALSE)</f>
        <v>1</v>
      </c>
      <c r="AC41" s="16" t="s">
        <v>28</v>
      </c>
      <c r="AD41" s="16">
        <f>VLOOKUP(Form_Responses1[[#This Row],[Seseorang perlu memiliki kemampuan untuk menyesuaikan diri dengan norma atau standar yang ada di lingkungan sosialnya?]],Sheet1!A$2:B$3,2,FALSE)</f>
        <v>1</v>
      </c>
      <c r="AE41" s="16" t="s">
        <v>28</v>
      </c>
      <c r="AF41" s="16">
        <f>VLOOKUP(Form_Responses1[[#This Row],[Daya juang (Resiliensi) yang tinggi akan cenderung lebih mampu menghadapi tantangan dan stres dalam kehidupannya?]],Sheet1!A$2:B$3,2,FALSE)</f>
        <v>1</v>
      </c>
      <c r="AG41" s="16" t="s">
        <v>28</v>
      </c>
      <c r="AH41" s="16">
        <f>VLOOKUP(Form_Responses1[[#This Row],[Status ekonomi mempengaruhi terjadinya penyesuaian diri (perilaku adaptif) dan daya juang (resiliensi) individu?]],Sheet1!A$2:B$3,2,FALSE)</f>
        <v>1</v>
      </c>
      <c r="AI41" s="16" t="s">
        <v>27</v>
      </c>
      <c r="AJ41" s="16">
        <f>VLOOKUP(Form_Responses1[[#This Row],[Kepribadian seseorang yang berbeda-beda mempengaruhi terjadinya penyesuaian diri (perilaku adaptif) dan daya juang (resiliensi) individu?]],Sheet1!A$2:B$3,2,FALSE)</f>
        <v>0</v>
      </c>
      <c r="AK41" s="16" t="s">
        <v>28</v>
      </c>
      <c r="AL41" s="16">
        <f>VLOOKUP(Form_Responses1[[#This Row],[Apakah faktor keluarga penting dalam membentuk penyesuaian diri?]],Sheet1!A$2:B$3,2,FALSE)</f>
        <v>1</v>
      </c>
      <c r="AM41" s="16" t="s">
        <v>27</v>
      </c>
      <c r="AN41" s="16">
        <f>VLOOKUP(Form_Responses1[[#This Row],[Meningkatkan ketahanan individu dan menurunkan tingkat stres adalah cara efikasi diri yang baik?]],Sheet1!A$2:B$3,2,FALSE)</f>
        <v>0</v>
      </c>
      <c r="AO41" s="16" t="s">
        <v>27</v>
      </c>
      <c r="AP41" s="23">
        <f>VLOOKUP(Form_Responses1[[#This Row],[Adanya keterampilan yang baik dalam berinteraksi untuk beradaptasi dengan penyesuaian diri (perilaku adaptif)?]],Sheet1!A$2:B$3,2,FALSE)</f>
        <v>0</v>
      </c>
      <c r="AQ41" s="20" t="s">
        <v>27</v>
      </c>
      <c r="AR41" s="19">
        <f>VLOOKUP(Form_Responses1[[#This Row],[Individu yang berhasil memenuhi kebutuhan dan menyelesaikan masalahnya, maka akan terjadinya perilaku yang adaptif?]],Sheet1!A$2:B$3,2,FALSE)</f>
        <v>0</v>
      </c>
    </row>
    <row r="42" spans="1:44" ht="12.5" x14ac:dyDescent="0.25">
      <c r="A42" s="4">
        <v>45630.465882719909</v>
      </c>
      <c r="B42" s="5" t="s">
        <v>113</v>
      </c>
      <c r="C42" s="5" t="s">
        <v>114</v>
      </c>
      <c r="D42" s="5" t="s">
        <v>40</v>
      </c>
      <c r="E42" s="15" t="s">
        <v>28</v>
      </c>
      <c r="F42" s="15">
        <f>VLOOKUP(Form_Responses1[[#This Row],[Apakah penyesuaian diri ( perilaku adaptif ) membantu seseorang menyesuaikan diri dengan lingkungannya?]],Sheet1!A$2:B$3,2,FALSE)</f>
        <v>1</v>
      </c>
      <c r="G42" s="5" t="s">
        <v>28</v>
      </c>
      <c r="H42" s="15">
        <f>VLOOKUP(Form_Responses1[[#This Row],[Apakah daya juang (resiliensi) diri dapat membantu seseorang menghadapi tekanan atau masalah sehari-hari?]],Sheet1!A$2:B$3,2,FALSE)</f>
        <v>1</v>
      </c>
      <c r="I42" s="15" t="s">
        <v>28</v>
      </c>
      <c r="J42" s="15">
        <f>VLOOKUP(Form_Responses1[[#This Row],[Apakah penyesuaian diri (perilaku adaptif) dipengaruhi oleh kemampuan daya juang (resiliensi) seseorang?]],Sheet1!A$2:B$3,2,FALSE)</f>
        <v>1</v>
      </c>
      <c r="K42" s="15" t="s">
        <v>28</v>
      </c>
      <c r="L42" s="15">
        <f>VLOOKUP(Form_Responses1[[#This Row],[Apakah daya juang (resiliensi) diri dapat di kembangkan melalui pengalaman hidup?]],Sheet1!A$2:B$3,2,FALSE)</f>
        <v>1</v>
      </c>
      <c r="M42" s="15" t="s">
        <v>28</v>
      </c>
      <c r="N42" s="15">
        <f>VLOOKUP(Form_Responses1[[#This Row],[Apakah anda percaya bahwa seseorang dengan daya juang (resiliensi) tinggi lebih mudah beradaptasi dengan perubahan?]],Sheet1!A$2:B$3,2,FALSE)</f>
        <v>1</v>
      </c>
      <c r="O42" s="15" t="s">
        <v>27</v>
      </c>
      <c r="P42" s="15">
        <f>VLOOKUP(Form_Responses1[[#This Row],[Apakah penyesuaian diri (perilaku adaptif) penting untuk membantu seseorang menghadapi tantangan dalam kehidupan?]],Sheet1!A$2:B$3,2,FALSE)</f>
        <v>0</v>
      </c>
      <c r="Q42" s="15" t="s">
        <v>27</v>
      </c>
      <c r="R42" s="15">
        <f>VLOOKUP(Form_Responses1[[#This Row],[Apakah daya juang (resiliensi) dapat membantu seseorang mengelola emosinya dalam situasi sulit?]],Sheet1!A$2:B$3,2,FALSE)</f>
        <v>0</v>
      </c>
      <c r="S42" s="15" t="s">
        <v>27</v>
      </c>
      <c r="T42" s="15">
        <f>VLOOKUP(Form_Responses1[[#This Row],[Apakah anda memahami bahwa daya juang (resiliensi diri) adalah kemampuan untuk bangkit dari kegagalan?]],Sheet1!A$2:B$3,2,FALSE)</f>
        <v>0</v>
      </c>
      <c r="U42" s="15" t="s">
        <v>27</v>
      </c>
      <c r="V42" s="15">
        <f>VLOOKUP(Form_Responses1[[#This Row],[Apakah penyesuaian diri (perilaku adaptif) membantu seseorang mengatasi perubahan lingkungan yang tidak terduga?]],Sheet1!A$2:B$3,2,FALSE)</f>
        <v>0</v>
      </c>
      <c r="W42" s="15" t="s">
        <v>27</v>
      </c>
      <c r="X42" s="15">
        <f>VLOOKUP(Form_Responses1[[#This Row],[Apakah anda merasa bahwa daya juang (resiliensi diri) adalah keterampilan yang penting untuk masa depan?]],Sheet1!A$2:B$3,2,FALSE)</f>
        <v>0</v>
      </c>
      <c r="Y42" s="15" t="s">
        <v>27</v>
      </c>
      <c r="Z42" s="15">
        <f>VLOOKUP(Form_Responses1[[#This Row],[Apakah anda merasa bahwa daya juang (resiliensi diri) berperan dalam membantu individu  mengelola tekanan sosial?]],Sheet1!A$2:B$3,2,FALSE)</f>
        <v>0</v>
      </c>
      <c r="AA42" s="15" t="s">
        <v>27</v>
      </c>
      <c r="AB42" s="15">
        <f>VLOOKUP(Form_Responses1[[#This Row],[Apakah penyesuaian diri (perilaku  adaptif) adalah pelampiasan dari seseorang karena orang-orang di sekitarnya?]],Sheet1!A$2:B$3,2,FALSE)</f>
        <v>0</v>
      </c>
      <c r="AC42" s="15" t="s">
        <v>27</v>
      </c>
      <c r="AD42" s="15">
        <f>VLOOKUP(Form_Responses1[[#This Row],[Seseorang perlu memiliki kemampuan untuk menyesuaikan diri dengan norma atau standar yang ada di lingkungan sosialnya?]],Sheet1!A$2:B$3,2,FALSE)</f>
        <v>0</v>
      </c>
      <c r="AE42" s="15" t="s">
        <v>27</v>
      </c>
      <c r="AF42" s="15">
        <f>VLOOKUP(Form_Responses1[[#This Row],[Daya juang (Resiliensi) yang tinggi akan cenderung lebih mampu menghadapi tantangan dan stres dalam kehidupannya?]],Sheet1!A$2:B$3,2,FALSE)</f>
        <v>0</v>
      </c>
      <c r="AG42" s="15" t="s">
        <v>28</v>
      </c>
      <c r="AH42" s="15">
        <f>VLOOKUP(Form_Responses1[[#This Row],[Status ekonomi mempengaruhi terjadinya penyesuaian diri (perilaku adaptif) dan daya juang (resiliensi) individu?]],Sheet1!A$2:B$3,2,FALSE)</f>
        <v>1</v>
      </c>
      <c r="AI42" s="15" t="s">
        <v>28</v>
      </c>
      <c r="AJ42" s="15">
        <f>VLOOKUP(Form_Responses1[[#This Row],[Kepribadian seseorang yang berbeda-beda mempengaruhi terjadinya penyesuaian diri (perilaku adaptif) dan daya juang (resiliensi) individu?]],Sheet1!A$2:B$3,2,FALSE)</f>
        <v>1</v>
      </c>
      <c r="AK42" s="15" t="s">
        <v>27</v>
      </c>
      <c r="AL42" s="15">
        <f>VLOOKUP(Form_Responses1[[#This Row],[Apakah faktor keluarga penting dalam membentuk penyesuaian diri?]],Sheet1!A$2:B$3,2,FALSE)</f>
        <v>0</v>
      </c>
      <c r="AM42" s="15" t="s">
        <v>27</v>
      </c>
      <c r="AN42" s="15">
        <f>VLOOKUP(Form_Responses1[[#This Row],[Meningkatkan ketahanan individu dan menurunkan tingkat stres adalah cara efikasi diri yang baik?]],Sheet1!A$2:B$3,2,FALSE)</f>
        <v>0</v>
      </c>
      <c r="AO42" s="15" t="s">
        <v>27</v>
      </c>
      <c r="AP42" s="22">
        <f>VLOOKUP(Form_Responses1[[#This Row],[Adanya keterampilan yang baik dalam berinteraksi untuk beradaptasi dengan penyesuaian diri (perilaku adaptif)?]],Sheet1!A$2:B$3,2,FALSE)</f>
        <v>0</v>
      </c>
      <c r="AQ42" s="18" t="s">
        <v>27</v>
      </c>
      <c r="AR42" s="19">
        <f>VLOOKUP(Form_Responses1[[#This Row],[Individu yang berhasil memenuhi kebutuhan dan menyelesaikan masalahnya, maka akan terjadinya perilaku yang adaptif?]],Sheet1!A$2:B$3,2,FALSE)</f>
        <v>0</v>
      </c>
    </row>
    <row r="43" spans="1:44" ht="12.5" x14ac:dyDescent="0.25">
      <c r="A43" s="7">
        <v>45630.46631157407</v>
      </c>
      <c r="B43" s="8" t="s">
        <v>115</v>
      </c>
      <c r="C43" s="8" t="s">
        <v>116</v>
      </c>
      <c r="D43" s="9" t="s">
        <v>37</v>
      </c>
      <c r="E43" s="16" t="s">
        <v>27</v>
      </c>
      <c r="F43" s="16">
        <f>VLOOKUP(Form_Responses1[[#This Row],[Apakah penyesuaian diri ( perilaku adaptif ) membantu seseorang menyesuaikan diri dengan lingkungannya?]],Sheet1!A$2:B$3,2,FALSE)</f>
        <v>0</v>
      </c>
      <c r="G43" s="8" t="s">
        <v>27</v>
      </c>
      <c r="H43" s="16">
        <f>VLOOKUP(Form_Responses1[[#This Row],[Apakah daya juang (resiliensi) diri dapat membantu seseorang menghadapi tekanan atau masalah sehari-hari?]],Sheet1!A$2:B$3,2,FALSE)</f>
        <v>0</v>
      </c>
      <c r="I43" s="16" t="s">
        <v>27</v>
      </c>
      <c r="J43" s="16">
        <f>VLOOKUP(Form_Responses1[[#This Row],[Apakah penyesuaian diri (perilaku adaptif) dipengaruhi oleh kemampuan daya juang (resiliensi) seseorang?]],Sheet1!A$2:B$3,2,FALSE)</f>
        <v>0</v>
      </c>
      <c r="K43" s="16" t="s">
        <v>27</v>
      </c>
      <c r="L43" s="16">
        <f>VLOOKUP(Form_Responses1[[#This Row],[Apakah daya juang (resiliensi) diri dapat di kembangkan melalui pengalaman hidup?]],Sheet1!A$2:B$3,2,FALSE)</f>
        <v>0</v>
      </c>
      <c r="M43" s="16" t="s">
        <v>27</v>
      </c>
      <c r="N43" s="16">
        <f>VLOOKUP(Form_Responses1[[#This Row],[Apakah anda percaya bahwa seseorang dengan daya juang (resiliensi) tinggi lebih mudah beradaptasi dengan perubahan?]],Sheet1!A$2:B$3,2,FALSE)</f>
        <v>0</v>
      </c>
      <c r="O43" s="16" t="s">
        <v>27</v>
      </c>
      <c r="P43" s="16">
        <f>VLOOKUP(Form_Responses1[[#This Row],[Apakah penyesuaian diri (perilaku adaptif) penting untuk membantu seseorang menghadapi tantangan dalam kehidupan?]],Sheet1!A$2:B$3,2,FALSE)</f>
        <v>0</v>
      </c>
      <c r="Q43" s="16" t="s">
        <v>28</v>
      </c>
      <c r="R43" s="16">
        <f>VLOOKUP(Form_Responses1[[#This Row],[Apakah daya juang (resiliensi) dapat membantu seseorang mengelola emosinya dalam situasi sulit?]],Sheet1!A$2:B$3,2,FALSE)</f>
        <v>1</v>
      </c>
      <c r="S43" s="16" t="s">
        <v>27</v>
      </c>
      <c r="T43" s="16">
        <f>VLOOKUP(Form_Responses1[[#This Row],[Apakah anda memahami bahwa daya juang (resiliensi diri) adalah kemampuan untuk bangkit dari kegagalan?]],Sheet1!A$2:B$3,2,FALSE)</f>
        <v>0</v>
      </c>
      <c r="U43" s="16" t="s">
        <v>28</v>
      </c>
      <c r="V43" s="16">
        <f>VLOOKUP(Form_Responses1[[#This Row],[Apakah penyesuaian diri (perilaku adaptif) membantu seseorang mengatasi perubahan lingkungan yang tidak terduga?]],Sheet1!A$2:B$3,2,FALSE)</f>
        <v>1</v>
      </c>
      <c r="W43" s="16" t="s">
        <v>27</v>
      </c>
      <c r="X43" s="16">
        <f>VLOOKUP(Form_Responses1[[#This Row],[Apakah anda merasa bahwa daya juang (resiliensi diri) adalah keterampilan yang penting untuk masa depan?]],Sheet1!A$2:B$3,2,FALSE)</f>
        <v>0</v>
      </c>
      <c r="Y43" s="16" t="s">
        <v>28</v>
      </c>
      <c r="Z43" s="16">
        <f>VLOOKUP(Form_Responses1[[#This Row],[Apakah anda merasa bahwa daya juang (resiliensi diri) berperan dalam membantu individu  mengelola tekanan sosial?]],Sheet1!A$2:B$3,2,FALSE)</f>
        <v>1</v>
      </c>
      <c r="AA43" s="16" t="s">
        <v>27</v>
      </c>
      <c r="AB43" s="16">
        <f>VLOOKUP(Form_Responses1[[#This Row],[Apakah penyesuaian diri (perilaku  adaptif) adalah pelampiasan dari seseorang karena orang-orang di sekitarnya?]],Sheet1!A$2:B$3,2,FALSE)</f>
        <v>0</v>
      </c>
      <c r="AC43" s="16" t="s">
        <v>27</v>
      </c>
      <c r="AD43" s="16">
        <f>VLOOKUP(Form_Responses1[[#This Row],[Seseorang perlu memiliki kemampuan untuk menyesuaikan diri dengan norma atau standar yang ada di lingkungan sosialnya?]],Sheet1!A$2:B$3,2,FALSE)</f>
        <v>0</v>
      </c>
      <c r="AE43" s="16" t="s">
        <v>28</v>
      </c>
      <c r="AF43" s="16">
        <f>VLOOKUP(Form_Responses1[[#This Row],[Daya juang (Resiliensi) yang tinggi akan cenderung lebih mampu menghadapi tantangan dan stres dalam kehidupannya?]],Sheet1!A$2:B$3,2,FALSE)</f>
        <v>1</v>
      </c>
      <c r="AG43" s="16" t="s">
        <v>27</v>
      </c>
      <c r="AH43" s="16">
        <f>VLOOKUP(Form_Responses1[[#This Row],[Status ekonomi mempengaruhi terjadinya penyesuaian diri (perilaku adaptif) dan daya juang (resiliensi) individu?]],Sheet1!A$2:B$3,2,FALSE)</f>
        <v>0</v>
      </c>
      <c r="AI43" s="16" t="s">
        <v>27</v>
      </c>
      <c r="AJ43" s="16">
        <f>VLOOKUP(Form_Responses1[[#This Row],[Kepribadian seseorang yang berbeda-beda mempengaruhi terjadinya penyesuaian diri (perilaku adaptif) dan daya juang (resiliensi) individu?]],Sheet1!A$2:B$3,2,FALSE)</f>
        <v>0</v>
      </c>
      <c r="AK43" s="16" t="s">
        <v>27</v>
      </c>
      <c r="AL43" s="16">
        <f>VLOOKUP(Form_Responses1[[#This Row],[Apakah faktor keluarga penting dalam membentuk penyesuaian diri?]],Sheet1!A$2:B$3,2,FALSE)</f>
        <v>0</v>
      </c>
      <c r="AM43" s="16" t="s">
        <v>27</v>
      </c>
      <c r="AN43" s="16">
        <f>VLOOKUP(Form_Responses1[[#This Row],[Meningkatkan ketahanan individu dan menurunkan tingkat stres adalah cara efikasi diri yang baik?]],Sheet1!A$2:B$3,2,FALSE)</f>
        <v>0</v>
      </c>
      <c r="AO43" s="16" t="s">
        <v>27</v>
      </c>
      <c r="AP43" s="23">
        <f>VLOOKUP(Form_Responses1[[#This Row],[Adanya keterampilan yang baik dalam berinteraksi untuk beradaptasi dengan penyesuaian diri (perilaku adaptif)?]],Sheet1!A$2:B$3,2,FALSE)</f>
        <v>0</v>
      </c>
      <c r="AQ43" s="20" t="s">
        <v>27</v>
      </c>
      <c r="AR43" s="19">
        <f>VLOOKUP(Form_Responses1[[#This Row],[Individu yang berhasil memenuhi kebutuhan dan menyelesaikan masalahnya, maka akan terjadinya perilaku yang adaptif?]],Sheet1!A$2:B$3,2,FALSE)</f>
        <v>0</v>
      </c>
    </row>
    <row r="44" spans="1:44" ht="12.5" x14ac:dyDescent="0.25">
      <c r="A44" s="4">
        <v>45630.466587650459</v>
      </c>
      <c r="B44" s="5" t="s">
        <v>117</v>
      </c>
      <c r="C44" s="5" t="s">
        <v>118</v>
      </c>
      <c r="D44" s="6" t="s">
        <v>31</v>
      </c>
      <c r="E44" s="15" t="s">
        <v>28</v>
      </c>
      <c r="F44" s="15">
        <f>VLOOKUP(Form_Responses1[[#This Row],[Apakah penyesuaian diri ( perilaku adaptif ) membantu seseorang menyesuaikan diri dengan lingkungannya?]],Sheet1!A$2:B$3,2,FALSE)</f>
        <v>1</v>
      </c>
      <c r="G44" s="5" t="s">
        <v>28</v>
      </c>
      <c r="H44" s="15">
        <f>VLOOKUP(Form_Responses1[[#This Row],[Apakah daya juang (resiliensi) diri dapat membantu seseorang menghadapi tekanan atau masalah sehari-hari?]],Sheet1!A$2:B$3,2,FALSE)</f>
        <v>1</v>
      </c>
      <c r="I44" s="15" t="s">
        <v>28</v>
      </c>
      <c r="J44" s="15">
        <f>VLOOKUP(Form_Responses1[[#This Row],[Apakah penyesuaian diri (perilaku adaptif) dipengaruhi oleh kemampuan daya juang (resiliensi) seseorang?]],Sheet1!A$2:B$3,2,FALSE)</f>
        <v>1</v>
      </c>
      <c r="K44" s="15" t="s">
        <v>28</v>
      </c>
      <c r="L44" s="15">
        <f>VLOOKUP(Form_Responses1[[#This Row],[Apakah daya juang (resiliensi) diri dapat di kembangkan melalui pengalaman hidup?]],Sheet1!A$2:B$3,2,FALSE)</f>
        <v>1</v>
      </c>
      <c r="M44" s="15" t="s">
        <v>28</v>
      </c>
      <c r="N44" s="15">
        <f>VLOOKUP(Form_Responses1[[#This Row],[Apakah anda percaya bahwa seseorang dengan daya juang (resiliensi) tinggi lebih mudah beradaptasi dengan perubahan?]],Sheet1!A$2:B$3,2,FALSE)</f>
        <v>1</v>
      </c>
      <c r="O44" s="15" t="s">
        <v>28</v>
      </c>
      <c r="P44" s="15">
        <f>VLOOKUP(Form_Responses1[[#This Row],[Apakah penyesuaian diri (perilaku adaptif) penting untuk membantu seseorang menghadapi tantangan dalam kehidupan?]],Sheet1!A$2:B$3,2,FALSE)</f>
        <v>1</v>
      </c>
      <c r="Q44" s="15" t="s">
        <v>28</v>
      </c>
      <c r="R44" s="15">
        <f>VLOOKUP(Form_Responses1[[#This Row],[Apakah daya juang (resiliensi) dapat membantu seseorang mengelola emosinya dalam situasi sulit?]],Sheet1!A$2:B$3,2,FALSE)</f>
        <v>1</v>
      </c>
      <c r="S44" s="15" t="s">
        <v>28</v>
      </c>
      <c r="T44" s="15">
        <f>VLOOKUP(Form_Responses1[[#This Row],[Apakah anda memahami bahwa daya juang (resiliensi diri) adalah kemampuan untuk bangkit dari kegagalan?]],Sheet1!A$2:B$3,2,FALSE)</f>
        <v>1</v>
      </c>
      <c r="U44" s="15" t="s">
        <v>28</v>
      </c>
      <c r="V44" s="15">
        <f>VLOOKUP(Form_Responses1[[#This Row],[Apakah penyesuaian diri (perilaku adaptif) membantu seseorang mengatasi perubahan lingkungan yang tidak terduga?]],Sheet1!A$2:B$3,2,FALSE)</f>
        <v>1</v>
      </c>
      <c r="W44" s="15" t="s">
        <v>28</v>
      </c>
      <c r="X44" s="15">
        <f>VLOOKUP(Form_Responses1[[#This Row],[Apakah anda merasa bahwa daya juang (resiliensi diri) adalah keterampilan yang penting untuk masa depan?]],Sheet1!A$2:B$3,2,FALSE)</f>
        <v>1</v>
      </c>
      <c r="Y44" s="15" t="s">
        <v>28</v>
      </c>
      <c r="Z44" s="15">
        <f>VLOOKUP(Form_Responses1[[#This Row],[Apakah anda merasa bahwa daya juang (resiliensi diri) berperan dalam membantu individu  mengelola tekanan sosial?]],Sheet1!A$2:B$3,2,FALSE)</f>
        <v>1</v>
      </c>
      <c r="AA44" s="15" t="s">
        <v>28</v>
      </c>
      <c r="AB44" s="15">
        <f>VLOOKUP(Form_Responses1[[#This Row],[Apakah penyesuaian diri (perilaku  adaptif) adalah pelampiasan dari seseorang karena orang-orang di sekitarnya?]],Sheet1!A$2:B$3,2,FALSE)</f>
        <v>1</v>
      </c>
      <c r="AC44" s="15" t="s">
        <v>28</v>
      </c>
      <c r="AD44" s="15">
        <f>VLOOKUP(Form_Responses1[[#This Row],[Seseorang perlu memiliki kemampuan untuk menyesuaikan diri dengan norma atau standar yang ada di lingkungan sosialnya?]],Sheet1!A$2:B$3,2,FALSE)</f>
        <v>1</v>
      </c>
      <c r="AE44" s="15" t="s">
        <v>28</v>
      </c>
      <c r="AF44" s="15">
        <f>VLOOKUP(Form_Responses1[[#This Row],[Daya juang (Resiliensi) yang tinggi akan cenderung lebih mampu menghadapi tantangan dan stres dalam kehidupannya?]],Sheet1!A$2:B$3,2,FALSE)</f>
        <v>1</v>
      </c>
      <c r="AG44" s="15" t="s">
        <v>28</v>
      </c>
      <c r="AH44" s="15">
        <f>VLOOKUP(Form_Responses1[[#This Row],[Status ekonomi mempengaruhi terjadinya penyesuaian diri (perilaku adaptif) dan daya juang (resiliensi) individu?]],Sheet1!A$2:B$3,2,FALSE)</f>
        <v>1</v>
      </c>
      <c r="AI44" s="15" t="s">
        <v>28</v>
      </c>
      <c r="AJ44" s="15">
        <f>VLOOKUP(Form_Responses1[[#This Row],[Kepribadian seseorang yang berbeda-beda mempengaruhi terjadinya penyesuaian diri (perilaku adaptif) dan daya juang (resiliensi) individu?]],Sheet1!A$2:B$3,2,FALSE)</f>
        <v>1</v>
      </c>
      <c r="AK44" s="15" t="s">
        <v>28</v>
      </c>
      <c r="AL44" s="15">
        <f>VLOOKUP(Form_Responses1[[#This Row],[Apakah faktor keluarga penting dalam membentuk penyesuaian diri?]],Sheet1!A$2:B$3,2,FALSE)</f>
        <v>1</v>
      </c>
      <c r="AM44" s="15" t="s">
        <v>28</v>
      </c>
      <c r="AN44" s="15">
        <f>VLOOKUP(Form_Responses1[[#This Row],[Meningkatkan ketahanan individu dan menurunkan tingkat stres adalah cara efikasi diri yang baik?]],Sheet1!A$2:B$3,2,FALSE)</f>
        <v>1</v>
      </c>
      <c r="AO44" s="15" t="s">
        <v>28</v>
      </c>
      <c r="AP44" s="22">
        <f>VLOOKUP(Form_Responses1[[#This Row],[Adanya keterampilan yang baik dalam berinteraksi untuk beradaptasi dengan penyesuaian diri (perilaku adaptif)?]],Sheet1!A$2:B$3,2,FALSE)</f>
        <v>1</v>
      </c>
      <c r="AQ44" s="18" t="s">
        <v>27</v>
      </c>
      <c r="AR44" s="19">
        <f>VLOOKUP(Form_Responses1[[#This Row],[Individu yang berhasil memenuhi kebutuhan dan menyelesaikan masalahnya, maka akan terjadinya perilaku yang adaptif?]],Sheet1!A$2:B$3,2,FALSE)</f>
        <v>0</v>
      </c>
    </row>
    <row r="45" spans="1:44" ht="12.5" x14ac:dyDescent="0.25">
      <c r="A45" s="7">
        <v>45630.467253078707</v>
      </c>
      <c r="B45" s="8" t="s">
        <v>119</v>
      </c>
      <c r="C45" s="8" t="s">
        <v>120</v>
      </c>
      <c r="D45" s="9" t="s">
        <v>37</v>
      </c>
      <c r="E45" s="16" t="s">
        <v>28</v>
      </c>
      <c r="F45" s="16">
        <f>VLOOKUP(Form_Responses1[[#This Row],[Apakah penyesuaian diri ( perilaku adaptif ) membantu seseorang menyesuaikan diri dengan lingkungannya?]],Sheet1!A$2:B$3,2,FALSE)</f>
        <v>1</v>
      </c>
      <c r="G45" s="8" t="s">
        <v>27</v>
      </c>
      <c r="H45" s="16">
        <f>VLOOKUP(Form_Responses1[[#This Row],[Apakah daya juang (resiliensi) diri dapat membantu seseorang menghadapi tekanan atau masalah sehari-hari?]],Sheet1!A$2:B$3,2,FALSE)</f>
        <v>0</v>
      </c>
      <c r="I45" s="16" t="s">
        <v>27</v>
      </c>
      <c r="J45" s="16">
        <f>VLOOKUP(Form_Responses1[[#This Row],[Apakah penyesuaian diri (perilaku adaptif) dipengaruhi oleh kemampuan daya juang (resiliensi) seseorang?]],Sheet1!A$2:B$3,2,FALSE)</f>
        <v>0</v>
      </c>
      <c r="K45" s="16" t="s">
        <v>28</v>
      </c>
      <c r="L45" s="16">
        <f>VLOOKUP(Form_Responses1[[#This Row],[Apakah daya juang (resiliensi) diri dapat di kembangkan melalui pengalaman hidup?]],Sheet1!A$2:B$3,2,FALSE)</f>
        <v>1</v>
      </c>
      <c r="M45" s="16" t="s">
        <v>27</v>
      </c>
      <c r="N45" s="16">
        <f>VLOOKUP(Form_Responses1[[#This Row],[Apakah anda percaya bahwa seseorang dengan daya juang (resiliensi) tinggi lebih mudah beradaptasi dengan perubahan?]],Sheet1!A$2:B$3,2,FALSE)</f>
        <v>0</v>
      </c>
      <c r="O45" s="16" t="s">
        <v>27</v>
      </c>
      <c r="P45" s="16">
        <f>VLOOKUP(Form_Responses1[[#This Row],[Apakah penyesuaian diri (perilaku adaptif) penting untuk membantu seseorang menghadapi tantangan dalam kehidupan?]],Sheet1!A$2:B$3,2,FALSE)</f>
        <v>0</v>
      </c>
      <c r="Q45" s="16" t="s">
        <v>27</v>
      </c>
      <c r="R45" s="16">
        <f>VLOOKUP(Form_Responses1[[#This Row],[Apakah daya juang (resiliensi) dapat membantu seseorang mengelola emosinya dalam situasi sulit?]],Sheet1!A$2:B$3,2,FALSE)</f>
        <v>0</v>
      </c>
      <c r="S45" s="16" t="s">
        <v>27</v>
      </c>
      <c r="T45" s="16">
        <f>VLOOKUP(Form_Responses1[[#This Row],[Apakah anda memahami bahwa daya juang (resiliensi diri) adalah kemampuan untuk bangkit dari kegagalan?]],Sheet1!A$2:B$3,2,FALSE)</f>
        <v>0</v>
      </c>
      <c r="U45" s="16" t="s">
        <v>27</v>
      </c>
      <c r="V45" s="16">
        <f>VLOOKUP(Form_Responses1[[#This Row],[Apakah penyesuaian diri (perilaku adaptif) membantu seseorang mengatasi perubahan lingkungan yang tidak terduga?]],Sheet1!A$2:B$3,2,FALSE)</f>
        <v>0</v>
      </c>
      <c r="W45" s="16" t="s">
        <v>27</v>
      </c>
      <c r="X45" s="16">
        <f>VLOOKUP(Form_Responses1[[#This Row],[Apakah anda merasa bahwa daya juang (resiliensi diri) adalah keterampilan yang penting untuk masa depan?]],Sheet1!A$2:B$3,2,FALSE)</f>
        <v>0</v>
      </c>
      <c r="Y45" s="16" t="s">
        <v>27</v>
      </c>
      <c r="Z45" s="16">
        <f>VLOOKUP(Form_Responses1[[#This Row],[Apakah anda merasa bahwa daya juang (resiliensi diri) berperan dalam membantu individu  mengelola tekanan sosial?]],Sheet1!A$2:B$3,2,FALSE)</f>
        <v>0</v>
      </c>
      <c r="AA45" s="16" t="s">
        <v>27</v>
      </c>
      <c r="AB45" s="16">
        <f>VLOOKUP(Form_Responses1[[#This Row],[Apakah penyesuaian diri (perilaku  adaptif) adalah pelampiasan dari seseorang karena orang-orang di sekitarnya?]],Sheet1!A$2:B$3,2,FALSE)</f>
        <v>0</v>
      </c>
      <c r="AC45" s="16" t="s">
        <v>27</v>
      </c>
      <c r="AD45" s="16">
        <f>VLOOKUP(Form_Responses1[[#This Row],[Seseorang perlu memiliki kemampuan untuk menyesuaikan diri dengan norma atau standar yang ada di lingkungan sosialnya?]],Sheet1!A$2:B$3,2,FALSE)</f>
        <v>0</v>
      </c>
      <c r="AE45" s="16" t="s">
        <v>27</v>
      </c>
      <c r="AF45" s="16">
        <f>VLOOKUP(Form_Responses1[[#This Row],[Daya juang (Resiliensi) yang tinggi akan cenderung lebih mampu menghadapi tantangan dan stres dalam kehidupannya?]],Sheet1!A$2:B$3,2,FALSE)</f>
        <v>0</v>
      </c>
      <c r="AG45" s="16" t="s">
        <v>28</v>
      </c>
      <c r="AH45" s="16">
        <f>VLOOKUP(Form_Responses1[[#This Row],[Status ekonomi mempengaruhi terjadinya penyesuaian diri (perilaku adaptif) dan daya juang (resiliensi) individu?]],Sheet1!A$2:B$3,2,FALSE)</f>
        <v>1</v>
      </c>
      <c r="AI45" s="16" t="s">
        <v>27</v>
      </c>
      <c r="AJ45" s="16">
        <f>VLOOKUP(Form_Responses1[[#This Row],[Kepribadian seseorang yang berbeda-beda mempengaruhi terjadinya penyesuaian diri (perilaku adaptif) dan daya juang (resiliensi) individu?]],Sheet1!A$2:B$3,2,FALSE)</f>
        <v>0</v>
      </c>
      <c r="AK45" s="16" t="s">
        <v>27</v>
      </c>
      <c r="AL45" s="16">
        <f>VLOOKUP(Form_Responses1[[#This Row],[Apakah faktor keluarga penting dalam membentuk penyesuaian diri?]],Sheet1!A$2:B$3,2,FALSE)</f>
        <v>0</v>
      </c>
      <c r="AM45" s="16" t="s">
        <v>27</v>
      </c>
      <c r="AN45" s="16">
        <f>VLOOKUP(Form_Responses1[[#This Row],[Meningkatkan ketahanan individu dan menurunkan tingkat stres adalah cara efikasi diri yang baik?]],Sheet1!A$2:B$3,2,FALSE)</f>
        <v>0</v>
      </c>
      <c r="AO45" s="16" t="s">
        <v>27</v>
      </c>
      <c r="AP45" s="23">
        <f>VLOOKUP(Form_Responses1[[#This Row],[Adanya keterampilan yang baik dalam berinteraksi untuk beradaptasi dengan penyesuaian diri (perilaku adaptif)?]],Sheet1!A$2:B$3,2,FALSE)</f>
        <v>0</v>
      </c>
      <c r="AQ45" s="20" t="s">
        <v>27</v>
      </c>
      <c r="AR45" s="19">
        <f>VLOOKUP(Form_Responses1[[#This Row],[Individu yang berhasil memenuhi kebutuhan dan menyelesaikan masalahnya, maka akan terjadinya perilaku yang adaptif?]],Sheet1!A$2:B$3,2,FALSE)</f>
        <v>0</v>
      </c>
    </row>
    <row r="46" spans="1:44" ht="12.5" x14ac:dyDescent="0.25">
      <c r="A46" s="4">
        <v>45630.468464791666</v>
      </c>
      <c r="B46" s="5" t="s">
        <v>121</v>
      </c>
      <c r="C46" s="5" t="s">
        <v>122</v>
      </c>
      <c r="D46" s="6" t="s">
        <v>37</v>
      </c>
      <c r="E46" s="15" t="s">
        <v>28</v>
      </c>
      <c r="F46" s="15">
        <f>VLOOKUP(Form_Responses1[[#This Row],[Apakah penyesuaian diri ( perilaku adaptif ) membantu seseorang menyesuaikan diri dengan lingkungannya?]],Sheet1!A$2:B$3,2,FALSE)</f>
        <v>1</v>
      </c>
      <c r="G46" s="5" t="s">
        <v>27</v>
      </c>
      <c r="H46" s="15">
        <f>VLOOKUP(Form_Responses1[[#This Row],[Apakah daya juang (resiliensi) diri dapat membantu seseorang menghadapi tekanan atau masalah sehari-hari?]],Sheet1!A$2:B$3,2,FALSE)</f>
        <v>0</v>
      </c>
      <c r="I46" s="15" t="s">
        <v>27</v>
      </c>
      <c r="J46" s="15">
        <f>VLOOKUP(Form_Responses1[[#This Row],[Apakah penyesuaian diri (perilaku adaptif) dipengaruhi oleh kemampuan daya juang (resiliensi) seseorang?]],Sheet1!A$2:B$3,2,FALSE)</f>
        <v>0</v>
      </c>
      <c r="K46" s="15" t="s">
        <v>27</v>
      </c>
      <c r="L46" s="15">
        <f>VLOOKUP(Form_Responses1[[#This Row],[Apakah daya juang (resiliensi) diri dapat di kembangkan melalui pengalaman hidup?]],Sheet1!A$2:B$3,2,FALSE)</f>
        <v>0</v>
      </c>
      <c r="M46" s="15" t="s">
        <v>28</v>
      </c>
      <c r="N46" s="15">
        <f>VLOOKUP(Form_Responses1[[#This Row],[Apakah anda percaya bahwa seseorang dengan daya juang (resiliensi) tinggi lebih mudah beradaptasi dengan perubahan?]],Sheet1!A$2:B$3,2,FALSE)</f>
        <v>1</v>
      </c>
      <c r="O46" s="15" t="s">
        <v>27</v>
      </c>
      <c r="P46" s="15">
        <f>VLOOKUP(Form_Responses1[[#This Row],[Apakah penyesuaian diri (perilaku adaptif) penting untuk membantu seseorang menghadapi tantangan dalam kehidupan?]],Sheet1!A$2:B$3,2,FALSE)</f>
        <v>0</v>
      </c>
      <c r="Q46" s="15" t="s">
        <v>28</v>
      </c>
      <c r="R46" s="15">
        <f>VLOOKUP(Form_Responses1[[#This Row],[Apakah daya juang (resiliensi) dapat membantu seseorang mengelola emosinya dalam situasi sulit?]],Sheet1!A$2:B$3,2,FALSE)</f>
        <v>1</v>
      </c>
      <c r="S46" s="15" t="s">
        <v>27</v>
      </c>
      <c r="T46" s="15">
        <f>VLOOKUP(Form_Responses1[[#This Row],[Apakah anda memahami bahwa daya juang (resiliensi diri) adalah kemampuan untuk bangkit dari kegagalan?]],Sheet1!A$2:B$3,2,FALSE)</f>
        <v>0</v>
      </c>
      <c r="U46" s="15" t="s">
        <v>27</v>
      </c>
      <c r="V46" s="15">
        <f>VLOOKUP(Form_Responses1[[#This Row],[Apakah penyesuaian diri (perilaku adaptif) membantu seseorang mengatasi perubahan lingkungan yang tidak terduga?]],Sheet1!A$2:B$3,2,FALSE)</f>
        <v>0</v>
      </c>
      <c r="W46" s="15" t="s">
        <v>27</v>
      </c>
      <c r="X46" s="15">
        <f>VLOOKUP(Form_Responses1[[#This Row],[Apakah anda merasa bahwa daya juang (resiliensi diri) adalah keterampilan yang penting untuk masa depan?]],Sheet1!A$2:B$3,2,FALSE)</f>
        <v>0</v>
      </c>
      <c r="Y46" s="15" t="s">
        <v>27</v>
      </c>
      <c r="Z46" s="15">
        <f>VLOOKUP(Form_Responses1[[#This Row],[Apakah anda merasa bahwa daya juang (resiliensi diri) berperan dalam membantu individu  mengelola tekanan sosial?]],Sheet1!A$2:B$3,2,FALSE)</f>
        <v>0</v>
      </c>
      <c r="AA46" s="15" t="s">
        <v>28</v>
      </c>
      <c r="AB46" s="15">
        <f>VLOOKUP(Form_Responses1[[#This Row],[Apakah penyesuaian diri (perilaku  adaptif) adalah pelampiasan dari seseorang karena orang-orang di sekitarnya?]],Sheet1!A$2:B$3,2,FALSE)</f>
        <v>1</v>
      </c>
      <c r="AC46" s="15" t="s">
        <v>27</v>
      </c>
      <c r="AD46" s="15">
        <f>VLOOKUP(Form_Responses1[[#This Row],[Seseorang perlu memiliki kemampuan untuk menyesuaikan diri dengan norma atau standar yang ada di lingkungan sosialnya?]],Sheet1!A$2:B$3,2,FALSE)</f>
        <v>0</v>
      </c>
      <c r="AE46" s="15" t="s">
        <v>27</v>
      </c>
      <c r="AF46" s="15">
        <f>VLOOKUP(Form_Responses1[[#This Row],[Daya juang (Resiliensi) yang tinggi akan cenderung lebih mampu menghadapi tantangan dan stres dalam kehidupannya?]],Sheet1!A$2:B$3,2,FALSE)</f>
        <v>0</v>
      </c>
      <c r="AG46" s="15" t="s">
        <v>27</v>
      </c>
      <c r="AH46" s="15">
        <f>VLOOKUP(Form_Responses1[[#This Row],[Status ekonomi mempengaruhi terjadinya penyesuaian diri (perilaku adaptif) dan daya juang (resiliensi) individu?]],Sheet1!A$2:B$3,2,FALSE)</f>
        <v>0</v>
      </c>
      <c r="AI46" s="15" t="s">
        <v>27</v>
      </c>
      <c r="AJ46" s="15">
        <f>VLOOKUP(Form_Responses1[[#This Row],[Kepribadian seseorang yang berbeda-beda mempengaruhi terjadinya penyesuaian diri (perilaku adaptif) dan daya juang (resiliensi) individu?]],Sheet1!A$2:B$3,2,FALSE)</f>
        <v>0</v>
      </c>
      <c r="AK46" s="15" t="s">
        <v>27</v>
      </c>
      <c r="AL46" s="15">
        <f>VLOOKUP(Form_Responses1[[#This Row],[Apakah faktor keluarga penting dalam membentuk penyesuaian diri?]],Sheet1!A$2:B$3,2,FALSE)</f>
        <v>0</v>
      </c>
      <c r="AM46" s="15" t="s">
        <v>27</v>
      </c>
      <c r="AN46" s="15">
        <f>VLOOKUP(Form_Responses1[[#This Row],[Meningkatkan ketahanan individu dan menurunkan tingkat stres adalah cara efikasi diri yang baik?]],Sheet1!A$2:B$3,2,FALSE)</f>
        <v>0</v>
      </c>
      <c r="AO46" s="15" t="s">
        <v>27</v>
      </c>
      <c r="AP46" s="22">
        <f>VLOOKUP(Form_Responses1[[#This Row],[Adanya keterampilan yang baik dalam berinteraksi untuk beradaptasi dengan penyesuaian diri (perilaku adaptif)?]],Sheet1!A$2:B$3,2,FALSE)</f>
        <v>0</v>
      </c>
      <c r="AQ46" s="18" t="s">
        <v>28</v>
      </c>
      <c r="AR46" s="19">
        <f>VLOOKUP(Form_Responses1[[#This Row],[Individu yang berhasil memenuhi kebutuhan dan menyelesaikan masalahnya, maka akan terjadinya perilaku yang adaptif?]],Sheet1!A$2:B$3,2,FALSE)</f>
        <v>1</v>
      </c>
    </row>
    <row r="47" spans="1:44" ht="12.5" x14ac:dyDescent="0.25">
      <c r="A47" s="7">
        <v>45630.468530960643</v>
      </c>
      <c r="B47" s="8" t="s">
        <v>123</v>
      </c>
      <c r="C47" s="8" t="s">
        <v>124</v>
      </c>
      <c r="D47" s="9" t="s">
        <v>70</v>
      </c>
      <c r="E47" s="16" t="s">
        <v>28</v>
      </c>
      <c r="F47" s="16">
        <f>VLOOKUP(Form_Responses1[[#This Row],[Apakah penyesuaian diri ( perilaku adaptif ) membantu seseorang menyesuaikan diri dengan lingkungannya?]],Sheet1!A$2:B$3,2,FALSE)</f>
        <v>1</v>
      </c>
      <c r="G47" s="8" t="s">
        <v>28</v>
      </c>
      <c r="H47" s="16">
        <f>VLOOKUP(Form_Responses1[[#This Row],[Apakah daya juang (resiliensi) diri dapat membantu seseorang menghadapi tekanan atau masalah sehari-hari?]],Sheet1!A$2:B$3,2,FALSE)</f>
        <v>1</v>
      </c>
      <c r="I47" s="16" t="s">
        <v>28</v>
      </c>
      <c r="J47" s="16">
        <f>VLOOKUP(Form_Responses1[[#This Row],[Apakah penyesuaian diri (perilaku adaptif) dipengaruhi oleh kemampuan daya juang (resiliensi) seseorang?]],Sheet1!A$2:B$3,2,FALSE)</f>
        <v>1</v>
      </c>
      <c r="K47" s="16" t="s">
        <v>28</v>
      </c>
      <c r="L47" s="16">
        <f>VLOOKUP(Form_Responses1[[#This Row],[Apakah daya juang (resiliensi) diri dapat di kembangkan melalui pengalaman hidup?]],Sheet1!A$2:B$3,2,FALSE)</f>
        <v>1</v>
      </c>
      <c r="M47" s="16" t="s">
        <v>28</v>
      </c>
      <c r="N47" s="16">
        <f>VLOOKUP(Form_Responses1[[#This Row],[Apakah anda percaya bahwa seseorang dengan daya juang (resiliensi) tinggi lebih mudah beradaptasi dengan perubahan?]],Sheet1!A$2:B$3,2,FALSE)</f>
        <v>1</v>
      </c>
      <c r="O47" s="16" t="s">
        <v>28</v>
      </c>
      <c r="P47" s="16">
        <f>VLOOKUP(Form_Responses1[[#This Row],[Apakah penyesuaian diri (perilaku adaptif) penting untuk membantu seseorang menghadapi tantangan dalam kehidupan?]],Sheet1!A$2:B$3,2,FALSE)</f>
        <v>1</v>
      </c>
      <c r="Q47" s="16" t="s">
        <v>28</v>
      </c>
      <c r="R47" s="16">
        <f>VLOOKUP(Form_Responses1[[#This Row],[Apakah daya juang (resiliensi) dapat membantu seseorang mengelola emosinya dalam situasi sulit?]],Sheet1!A$2:B$3,2,FALSE)</f>
        <v>1</v>
      </c>
      <c r="S47" s="16" t="s">
        <v>28</v>
      </c>
      <c r="T47" s="16">
        <f>VLOOKUP(Form_Responses1[[#This Row],[Apakah anda memahami bahwa daya juang (resiliensi diri) adalah kemampuan untuk bangkit dari kegagalan?]],Sheet1!A$2:B$3,2,FALSE)</f>
        <v>1</v>
      </c>
      <c r="U47" s="16" t="s">
        <v>28</v>
      </c>
      <c r="V47" s="16">
        <f>VLOOKUP(Form_Responses1[[#This Row],[Apakah penyesuaian diri (perilaku adaptif) membantu seseorang mengatasi perubahan lingkungan yang tidak terduga?]],Sheet1!A$2:B$3,2,FALSE)</f>
        <v>1</v>
      </c>
      <c r="W47" s="16" t="s">
        <v>28</v>
      </c>
      <c r="X47" s="16">
        <f>VLOOKUP(Form_Responses1[[#This Row],[Apakah anda merasa bahwa daya juang (resiliensi diri) adalah keterampilan yang penting untuk masa depan?]],Sheet1!A$2:B$3,2,FALSE)</f>
        <v>1</v>
      </c>
      <c r="Y47" s="16" t="s">
        <v>28</v>
      </c>
      <c r="Z47" s="16">
        <f>VLOOKUP(Form_Responses1[[#This Row],[Apakah anda merasa bahwa daya juang (resiliensi diri) berperan dalam membantu individu  mengelola tekanan sosial?]],Sheet1!A$2:B$3,2,FALSE)</f>
        <v>1</v>
      </c>
      <c r="AA47" s="16" t="s">
        <v>28</v>
      </c>
      <c r="AB47" s="16">
        <f>VLOOKUP(Form_Responses1[[#This Row],[Apakah penyesuaian diri (perilaku  adaptif) adalah pelampiasan dari seseorang karena orang-orang di sekitarnya?]],Sheet1!A$2:B$3,2,FALSE)</f>
        <v>1</v>
      </c>
      <c r="AC47" s="16" t="s">
        <v>28</v>
      </c>
      <c r="AD47" s="16">
        <f>VLOOKUP(Form_Responses1[[#This Row],[Seseorang perlu memiliki kemampuan untuk menyesuaikan diri dengan norma atau standar yang ada di lingkungan sosialnya?]],Sheet1!A$2:B$3,2,FALSE)</f>
        <v>1</v>
      </c>
      <c r="AE47" s="16" t="s">
        <v>28</v>
      </c>
      <c r="AF47" s="16">
        <f>VLOOKUP(Form_Responses1[[#This Row],[Daya juang (Resiliensi) yang tinggi akan cenderung lebih mampu menghadapi tantangan dan stres dalam kehidupannya?]],Sheet1!A$2:B$3,2,FALSE)</f>
        <v>1</v>
      </c>
      <c r="AG47" s="16" t="s">
        <v>28</v>
      </c>
      <c r="AH47" s="16">
        <f>VLOOKUP(Form_Responses1[[#This Row],[Status ekonomi mempengaruhi terjadinya penyesuaian diri (perilaku adaptif) dan daya juang (resiliensi) individu?]],Sheet1!A$2:B$3,2,FALSE)</f>
        <v>1</v>
      </c>
      <c r="AI47" s="16" t="s">
        <v>28</v>
      </c>
      <c r="AJ47" s="16">
        <f>VLOOKUP(Form_Responses1[[#This Row],[Kepribadian seseorang yang berbeda-beda mempengaruhi terjadinya penyesuaian diri (perilaku adaptif) dan daya juang (resiliensi) individu?]],Sheet1!A$2:B$3,2,FALSE)</f>
        <v>1</v>
      </c>
      <c r="AK47" s="16" t="s">
        <v>28</v>
      </c>
      <c r="AL47" s="16">
        <f>VLOOKUP(Form_Responses1[[#This Row],[Apakah faktor keluarga penting dalam membentuk penyesuaian diri?]],Sheet1!A$2:B$3,2,FALSE)</f>
        <v>1</v>
      </c>
      <c r="AM47" s="16" t="s">
        <v>28</v>
      </c>
      <c r="AN47" s="16">
        <f>VLOOKUP(Form_Responses1[[#This Row],[Meningkatkan ketahanan individu dan menurunkan tingkat stres adalah cara efikasi diri yang baik?]],Sheet1!A$2:B$3,2,FALSE)</f>
        <v>1</v>
      </c>
      <c r="AO47" s="16" t="s">
        <v>28</v>
      </c>
      <c r="AP47" s="23">
        <f>VLOOKUP(Form_Responses1[[#This Row],[Adanya keterampilan yang baik dalam berinteraksi untuk beradaptasi dengan penyesuaian diri (perilaku adaptif)?]],Sheet1!A$2:B$3,2,FALSE)</f>
        <v>1</v>
      </c>
      <c r="AQ47" s="20" t="s">
        <v>27</v>
      </c>
      <c r="AR47" s="19">
        <f>VLOOKUP(Form_Responses1[[#This Row],[Individu yang berhasil memenuhi kebutuhan dan menyelesaikan masalahnya, maka akan terjadinya perilaku yang adaptif?]],Sheet1!A$2:B$3,2,FALSE)</f>
        <v>0</v>
      </c>
    </row>
    <row r="48" spans="1:44" ht="12.5" x14ac:dyDescent="0.25">
      <c r="A48" s="4">
        <v>45630.468803645832</v>
      </c>
      <c r="B48" s="5" t="s">
        <v>125</v>
      </c>
      <c r="C48" s="5" t="s">
        <v>126</v>
      </c>
      <c r="D48" s="6" t="s">
        <v>26</v>
      </c>
      <c r="E48" s="15" t="s">
        <v>28</v>
      </c>
      <c r="F48" s="15">
        <f>VLOOKUP(Form_Responses1[[#This Row],[Apakah penyesuaian diri ( perilaku adaptif ) membantu seseorang menyesuaikan diri dengan lingkungannya?]],Sheet1!A$2:B$3,2,FALSE)</f>
        <v>1</v>
      </c>
      <c r="G48" s="5" t="s">
        <v>28</v>
      </c>
      <c r="H48" s="15">
        <f>VLOOKUP(Form_Responses1[[#This Row],[Apakah daya juang (resiliensi) diri dapat membantu seseorang menghadapi tekanan atau masalah sehari-hari?]],Sheet1!A$2:B$3,2,FALSE)</f>
        <v>1</v>
      </c>
      <c r="I48" s="15" t="s">
        <v>28</v>
      </c>
      <c r="J48" s="15">
        <f>VLOOKUP(Form_Responses1[[#This Row],[Apakah penyesuaian diri (perilaku adaptif) dipengaruhi oleh kemampuan daya juang (resiliensi) seseorang?]],Sheet1!A$2:B$3,2,FALSE)</f>
        <v>1</v>
      </c>
      <c r="K48" s="15" t="s">
        <v>28</v>
      </c>
      <c r="L48" s="15">
        <f>VLOOKUP(Form_Responses1[[#This Row],[Apakah daya juang (resiliensi) diri dapat di kembangkan melalui pengalaman hidup?]],Sheet1!A$2:B$3,2,FALSE)</f>
        <v>1</v>
      </c>
      <c r="M48" s="15" t="s">
        <v>28</v>
      </c>
      <c r="N48" s="15">
        <f>VLOOKUP(Form_Responses1[[#This Row],[Apakah anda percaya bahwa seseorang dengan daya juang (resiliensi) tinggi lebih mudah beradaptasi dengan perubahan?]],Sheet1!A$2:B$3,2,FALSE)</f>
        <v>1</v>
      </c>
      <c r="O48" s="15" t="s">
        <v>27</v>
      </c>
      <c r="P48" s="15">
        <f>VLOOKUP(Form_Responses1[[#This Row],[Apakah penyesuaian diri (perilaku adaptif) penting untuk membantu seseorang menghadapi tantangan dalam kehidupan?]],Sheet1!A$2:B$3,2,FALSE)</f>
        <v>0</v>
      </c>
      <c r="Q48" s="15" t="s">
        <v>27</v>
      </c>
      <c r="R48" s="15">
        <f>VLOOKUP(Form_Responses1[[#This Row],[Apakah daya juang (resiliensi) dapat membantu seseorang mengelola emosinya dalam situasi sulit?]],Sheet1!A$2:B$3,2,FALSE)</f>
        <v>0</v>
      </c>
      <c r="S48" s="15" t="s">
        <v>27</v>
      </c>
      <c r="T48" s="15">
        <f>VLOOKUP(Form_Responses1[[#This Row],[Apakah anda memahami bahwa daya juang (resiliensi diri) adalah kemampuan untuk bangkit dari kegagalan?]],Sheet1!A$2:B$3,2,FALSE)</f>
        <v>0</v>
      </c>
      <c r="U48" s="15" t="s">
        <v>27</v>
      </c>
      <c r="V48" s="15">
        <f>VLOOKUP(Form_Responses1[[#This Row],[Apakah penyesuaian diri (perilaku adaptif) membantu seseorang mengatasi perubahan lingkungan yang tidak terduga?]],Sheet1!A$2:B$3,2,FALSE)</f>
        <v>0</v>
      </c>
      <c r="W48" s="15" t="s">
        <v>27</v>
      </c>
      <c r="X48" s="15">
        <f>VLOOKUP(Form_Responses1[[#This Row],[Apakah anda merasa bahwa daya juang (resiliensi diri) adalah keterampilan yang penting untuk masa depan?]],Sheet1!A$2:B$3,2,FALSE)</f>
        <v>0</v>
      </c>
      <c r="Y48" s="15" t="s">
        <v>27</v>
      </c>
      <c r="Z48" s="15">
        <f>VLOOKUP(Form_Responses1[[#This Row],[Apakah anda merasa bahwa daya juang (resiliensi diri) berperan dalam membantu individu  mengelola tekanan sosial?]],Sheet1!A$2:B$3,2,FALSE)</f>
        <v>0</v>
      </c>
      <c r="AA48" s="15" t="s">
        <v>27</v>
      </c>
      <c r="AB48" s="15">
        <f>VLOOKUP(Form_Responses1[[#This Row],[Apakah penyesuaian diri (perilaku  adaptif) adalah pelampiasan dari seseorang karena orang-orang di sekitarnya?]],Sheet1!A$2:B$3,2,FALSE)</f>
        <v>0</v>
      </c>
      <c r="AC48" s="15" t="s">
        <v>27</v>
      </c>
      <c r="AD48" s="15">
        <f>VLOOKUP(Form_Responses1[[#This Row],[Seseorang perlu memiliki kemampuan untuk menyesuaikan diri dengan norma atau standar yang ada di lingkungan sosialnya?]],Sheet1!A$2:B$3,2,FALSE)</f>
        <v>0</v>
      </c>
      <c r="AE48" s="15" t="s">
        <v>27</v>
      </c>
      <c r="AF48" s="15">
        <f>VLOOKUP(Form_Responses1[[#This Row],[Daya juang (Resiliensi) yang tinggi akan cenderung lebih mampu menghadapi tantangan dan stres dalam kehidupannya?]],Sheet1!A$2:B$3,2,FALSE)</f>
        <v>0</v>
      </c>
      <c r="AG48" s="15" t="s">
        <v>27</v>
      </c>
      <c r="AH48" s="15">
        <f>VLOOKUP(Form_Responses1[[#This Row],[Status ekonomi mempengaruhi terjadinya penyesuaian diri (perilaku adaptif) dan daya juang (resiliensi) individu?]],Sheet1!A$2:B$3,2,FALSE)</f>
        <v>0</v>
      </c>
      <c r="AI48" s="15" t="s">
        <v>27</v>
      </c>
      <c r="AJ48" s="15">
        <f>VLOOKUP(Form_Responses1[[#This Row],[Kepribadian seseorang yang berbeda-beda mempengaruhi terjadinya penyesuaian diri (perilaku adaptif) dan daya juang (resiliensi) individu?]],Sheet1!A$2:B$3,2,FALSE)</f>
        <v>0</v>
      </c>
      <c r="AK48" s="15" t="s">
        <v>27</v>
      </c>
      <c r="AL48" s="15">
        <f>VLOOKUP(Form_Responses1[[#This Row],[Apakah faktor keluarga penting dalam membentuk penyesuaian diri?]],Sheet1!A$2:B$3,2,FALSE)</f>
        <v>0</v>
      </c>
      <c r="AM48" s="15" t="s">
        <v>28</v>
      </c>
      <c r="AN48" s="15">
        <f>VLOOKUP(Form_Responses1[[#This Row],[Meningkatkan ketahanan individu dan menurunkan tingkat stres adalah cara efikasi diri yang baik?]],Sheet1!A$2:B$3,2,FALSE)</f>
        <v>1</v>
      </c>
      <c r="AO48" s="15" t="s">
        <v>28</v>
      </c>
      <c r="AP48" s="22">
        <f>VLOOKUP(Form_Responses1[[#This Row],[Adanya keterampilan yang baik dalam berinteraksi untuk beradaptasi dengan penyesuaian diri (perilaku adaptif)?]],Sheet1!A$2:B$3,2,FALSE)</f>
        <v>1</v>
      </c>
      <c r="AQ48" s="18" t="s">
        <v>27</v>
      </c>
      <c r="AR48" s="19">
        <f>VLOOKUP(Form_Responses1[[#This Row],[Individu yang berhasil memenuhi kebutuhan dan menyelesaikan masalahnya, maka akan terjadinya perilaku yang adaptif?]],Sheet1!A$2:B$3,2,FALSE)</f>
        <v>0</v>
      </c>
    </row>
    <row r="49" spans="1:44" ht="12.5" x14ac:dyDescent="0.25">
      <c r="A49" s="7">
        <v>45630.46956662037</v>
      </c>
      <c r="B49" s="8" t="s">
        <v>127</v>
      </c>
      <c r="C49" s="8" t="s">
        <v>128</v>
      </c>
      <c r="D49" s="8" t="s">
        <v>40</v>
      </c>
      <c r="E49" s="16" t="s">
        <v>27</v>
      </c>
      <c r="F49" s="16">
        <f>VLOOKUP(Form_Responses1[[#This Row],[Apakah penyesuaian diri ( perilaku adaptif ) membantu seseorang menyesuaikan diri dengan lingkungannya?]],Sheet1!A$2:B$3,2,FALSE)</f>
        <v>0</v>
      </c>
      <c r="G49" s="8" t="s">
        <v>27</v>
      </c>
      <c r="H49" s="16">
        <f>VLOOKUP(Form_Responses1[[#This Row],[Apakah daya juang (resiliensi) diri dapat membantu seseorang menghadapi tekanan atau masalah sehari-hari?]],Sheet1!A$2:B$3,2,FALSE)</f>
        <v>0</v>
      </c>
      <c r="I49" s="16" t="s">
        <v>27</v>
      </c>
      <c r="J49" s="16">
        <f>VLOOKUP(Form_Responses1[[#This Row],[Apakah penyesuaian diri (perilaku adaptif) dipengaruhi oleh kemampuan daya juang (resiliensi) seseorang?]],Sheet1!A$2:B$3,2,FALSE)</f>
        <v>0</v>
      </c>
      <c r="K49" s="16" t="s">
        <v>27</v>
      </c>
      <c r="L49" s="16">
        <f>VLOOKUP(Form_Responses1[[#This Row],[Apakah daya juang (resiliensi) diri dapat di kembangkan melalui pengalaman hidup?]],Sheet1!A$2:B$3,2,FALSE)</f>
        <v>0</v>
      </c>
      <c r="M49" s="16" t="s">
        <v>27</v>
      </c>
      <c r="N49" s="16">
        <f>VLOOKUP(Form_Responses1[[#This Row],[Apakah anda percaya bahwa seseorang dengan daya juang (resiliensi) tinggi lebih mudah beradaptasi dengan perubahan?]],Sheet1!A$2:B$3,2,FALSE)</f>
        <v>0</v>
      </c>
      <c r="O49" s="16" t="s">
        <v>27</v>
      </c>
      <c r="P49" s="16">
        <f>VLOOKUP(Form_Responses1[[#This Row],[Apakah penyesuaian diri (perilaku adaptif) penting untuk membantu seseorang menghadapi tantangan dalam kehidupan?]],Sheet1!A$2:B$3,2,FALSE)</f>
        <v>0</v>
      </c>
      <c r="Q49" s="16" t="s">
        <v>27</v>
      </c>
      <c r="R49" s="16">
        <f>VLOOKUP(Form_Responses1[[#This Row],[Apakah daya juang (resiliensi) dapat membantu seseorang mengelola emosinya dalam situasi sulit?]],Sheet1!A$2:B$3,2,FALSE)</f>
        <v>0</v>
      </c>
      <c r="S49" s="16" t="s">
        <v>27</v>
      </c>
      <c r="T49" s="16">
        <f>VLOOKUP(Form_Responses1[[#This Row],[Apakah anda memahami bahwa daya juang (resiliensi diri) adalah kemampuan untuk bangkit dari kegagalan?]],Sheet1!A$2:B$3,2,FALSE)</f>
        <v>0</v>
      </c>
      <c r="U49" s="16" t="s">
        <v>27</v>
      </c>
      <c r="V49" s="16">
        <f>VLOOKUP(Form_Responses1[[#This Row],[Apakah penyesuaian diri (perilaku adaptif) membantu seseorang mengatasi perubahan lingkungan yang tidak terduga?]],Sheet1!A$2:B$3,2,FALSE)</f>
        <v>0</v>
      </c>
      <c r="W49" s="16" t="s">
        <v>27</v>
      </c>
      <c r="X49" s="16">
        <f>VLOOKUP(Form_Responses1[[#This Row],[Apakah anda merasa bahwa daya juang (resiliensi diri) adalah keterampilan yang penting untuk masa depan?]],Sheet1!A$2:B$3,2,FALSE)</f>
        <v>0</v>
      </c>
      <c r="Y49" s="16" t="s">
        <v>27</v>
      </c>
      <c r="Z49" s="16">
        <f>VLOOKUP(Form_Responses1[[#This Row],[Apakah anda merasa bahwa daya juang (resiliensi diri) berperan dalam membantu individu  mengelola tekanan sosial?]],Sheet1!A$2:B$3,2,FALSE)</f>
        <v>0</v>
      </c>
      <c r="AA49" s="16" t="s">
        <v>27</v>
      </c>
      <c r="AB49" s="16">
        <f>VLOOKUP(Form_Responses1[[#This Row],[Apakah penyesuaian diri (perilaku  adaptif) adalah pelampiasan dari seseorang karena orang-orang di sekitarnya?]],Sheet1!A$2:B$3,2,FALSE)</f>
        <v>0</v>
      </c>
      <c r="AC49" s="16" t="s">
        <v>27</v>
      </c>
      <c r="AD49" s="16">
        <f>VLOOKUP(Form_Responses1[[#This Row],[Seseorang perlu memiliki kemampuan untuk menyesuaikan diri dengan norma atau standar yang ada di lingkungan sosialnya?]],Sheet1!A$2:B$3,2,FALSE)</f>
        <v>0</v>
      </c>
      <c r="AE49" s="16" t="s">
        <v>27</v>
      </c>
      <c r="AF49" s="16">
        <f>VLOOKUP(Form_Responses1[[#This Row],[Daya juang (Resiliensi) yang tinggi akan cenderung lebih mampu menghadapi tantangan dan stres dalam kehidupannya?]],Sheet1!A$2:B$3,2,FALSE)</f>
        <v>0</v>
      </c>
      <c r="AG49" s="16" t="s">
        <v>27</v>
      </c>
      <c r="AH49" s="16">
        <f>VLOOKUP(Form_Responses1[[#This Row],[Status ekonomi mempengaruhi terjadinya penyesuaian diri (perilaku adaptif) dan daya juang (resiliensi) individu?]],Sheet1!A$2:B$3,2,FALSE)</f>
        <v>0</v>
      </c>
      <c r="AI49" s="16" t="s">
        <v>28</v>
      </c>
      <c r="AJ49" s="16">
        <f>VLOOKUP(Form_Responses1[[#This Row],[Kepribadian seseorang yang berbeda-beda mempengaruhi terjadinya penyesuaian diri (perilaku adaptif) dan daya juang (resiliensi) individu?]],Sheet1!A$2:B$3,2,FALSE)</f>
        <v>1</v>
      </c>
      <c r="AK49" s="16" t="s">
        <v>28</v>
      </c>
      <c r="AL49" s="16">
        <f>VLOOKUP(Form_Responses1[[#This Row],[Apakah faktor keluarga penting dalam membentuk penyesuaian diri?]],Sheet1!A$2:B$3,2,FALSE)</f>
        <v>1</v>
      </c>
      <c r="AM49" s="16" t="s">
        <v>28</v>
      </c>
      <c r="AN49" s="16">
        <f>VLOOKUP(Form_Responses1[[#This Row],[Meningkatkan ketahanan individu dan menurunkan tingkat stres adalah cara efikasi diri yang baik?]],Sheet1!A$2:B$3,2,FALSE)</f>
        <v>1</v>
      </c>
      <c r="AO49" s="16" t="s">
        <v>28</v>
      </c>
      <c r="AP49" s="23">
        <f>VLOOKUP(Form_Responses1[[#This Row],[Adanya keterampilan yang baik dalam berinteraksi untuk beradaptasi dengan penyesuaian diri (perilaku adaptif)?]],Sheet1!A$2:B$3,2,FALSE)</f>
        <v>1</v>
      </c>
      <c r="AQ49" s="20" t="s">
        <v>27</v>
      </c>
      <c r="AR49" s="19">
        <f>VLOOKUP(Form_Responses1[[#This Row],[Individu yang berhasil memenuhi kebutuhan dan menyelesaikan masalahnya, maka akan terjadinya perilaku yang adaptif?]],Sheet1!A$2:B$3,2,FALSE)</f>
        <v>0</v>
      </c>
    </row>
    <row r="50" spans="1:44" ht="12.5" x14ac:dyDescent="0.25">
      <c r="A50" s="4">
        <v>45630.469653263892</v>
      </c>
      <c r="B50" s="5" t="s">
        <v>129</v>
      </c>
      <c r="C50" s="5" t="s">
        <v>130</v>
      </c>
      <c r="D50" s="5" t="s">
        <v>40</v>
      </c>
      <c r="E50" s="15" t="s">
        <v>28</v>
      </c>
      <c r="F50" s="15">
        <f>VLOOKUP(Form_Responses1[[#This Row],[Apakah penyesuaian diri ( perilaku adaptif ) membantu seseorang menyesuaikan diri dengan lingkungannya?]],Sheet1!A$2:B$3,2,FALSE)</f>
        <v>1</v>
      </c>
      <c r="G50" s="5" t="s">
        <v>28</v>
      </c>
      <c r="H50" s="15">
        <f>VLOOKUP(Form_Responses1[[#This Row],[Apakah daya juang (resiliensi) diri dapat membantu seseorang menghadapi tekanan atau masalah sehari-hari?]],Sheet1!A$2:B$3,2,FALSE)</f>
        <v>1</v>
      </c>
      <c r="I50" s="15" t="s">
        <v>28</v>
      </c>
      <c r="J50" s="15">
        <f>VLOOKUP(Form_Responses1[[#This Row],[Apakah penyesuaian diri (perilaku adaptif) dipengaruhi oleh kemampuan daya juang (resiliensi) seseorang?]],Sheet1!A$2:B$3,2,FALSE)</f>
        <v>1</v>
      </c>
      <c r="K50" s="15" t="s">
        <v>28</v>
      </c>
      <c r="L50" s="15">
        <f>VLOOKUP(Form_Responses1[[#This Row],[Apakah daya juang (resiliensi) diri dapat di kembangkan melalui pengalaman hidup?]],Sheet1!A$2:B$3,2,FALSE)</f>
        <v>1</v>
      </c>
      <c r="M50" s="15" t="s">
        <v>28</v>
      </c>
      <c r="N50" s="15">
        <f>VLOOKUP(Form_Responses1[[#This Row],[Apakah anda percaya bahwa seseorang dengan daya juang (resiliensi) tinggi lebih mudah beradaptasi dengan perubahan?]],Sheet1!A$2:B$3,2,FALSE)</f>
        <v>1</v>
      </c>
      <c r="O50" s="15" t="s">
        <v>28</v>
      </c>
      <c r="P50" s="15">
        <f>VLOOKUP(Form_Responses1[[#This Row],[Apakah penyesuaian diri (perilaku adaptif) penting untuk membantu seseorang menghadapi tantangan dalam kehidupan?]],Sheet1!A$2:B$3,2,FALSE)</f>
        <v>1</v>
      </c>
      <c r="Q50" s="15" t="s">
        <v>28</v>
      </c>
      <c r="R50" s="15">
        <f>VLOOKUP(Form_Responses1[[#This Row],[Apakah daya juang (resiliensi) dapat membantu seseorang mengelola emosinya dalam situasi sulit?]],Sheet1!A$2:B$3,2,FALSE)</f>
        <v>1</v>
      </c>
      <c r="S50" s="15" t="s">
        <v>28</v>
      </c>
      <c r="T50" s="15">
        <f>VLOOKUP(Form_Responses1[[#This Row],[Apakah anda memahami bahwa daya juang (resiliensi diri) adalah kemampuan untuk bangkit dari kegagalan?]],Sheet1!A$2:B$3,2,FALSE)</f>
        <v>1</v>
      </c>
      <c r="U50" s="15" t="s">
        <v>28</v>
      </c>
      <c r="V50" s="15">
        <f>VLOOKUP(Form_Responses1[[#This Row],[Apakah penyesuaian diri (perilaku adaptif) membantu seseorang mengatasi perubahan lingkungan yang tidak terduga?]],Sheet1!A$2:B$3,2,FALSE)</f>
        <v>1</v>
      </c>
      <c r="W50" s="15" t="s">
        <v>28</v>
      </c>
      <c r="X50" s="15">
        <f>VLOOKUP(Form_Responses1[[#This Row],[Apakah anda merasa bahwa daya juang (resiliensi diri) adalah keterampilan yang penting untuk masa depan?]],Sheet1!A$2:B$3,2,FALSE)</f>
        <v>1</v>
      </c>
      <c r="Y50" s="15" t="s">
        <v>28</v>
      </c>
      <c r="Z50" s="15">
        <f>VLOOKUP(Form_Responses1[[#This Row],[Apakah anda merasa bahwa daya juang (resiliensi diri) berperan dalam membantu individu  mengelola tekanan sosial?]],Sheet1!A$2:B$3,2,FALSE)</f>
        <v>1</v>
      </c>
      <c r="AA50" s="15" t="s">
        <v>28</v>
      </c>
      <c r="AB50" s="15">
        <f>VLOOKUP(Form_Responses1[[#This Row],[Apakah penyesuaian diri (perilaku  adaptif) adalah pelampiasan dari seseorang karena orang-orang di sekitarnya?]],Sheet1!A$2:B$3,2,FALSE)</f>
        <v>1</v>
      </c>
      <c r="AC50" s="15" t="s">
        <v>28</v>
      </c>
      <c r="AD50" s="15">
        <f>VLOOKUP(Form_Responses1[[#This Row],[Seseorang perlu memiliki kemampuan untuk menyesuaikan diri dengan norma atau standar yang ada di lingkungan sosialnya?]],Sheet1!A$2:B$3,2,FALSE)</f>
        <v>1</v>
      </c>
      <c r="AE50" s="15" t="s">
        <v>28</v>
      </c>
      <c r="AF50" s="15">
        <f>VLOOKUP(Form_Responses1[[#This Row],[Daya juang (Resiliensi) yang tinggi akan cenderung lebih mampu menghadapi tantangan dan stres dalam kehidupannya?]],Sheet1!A$2:B$3,2,FALSE)</f>
        <v>1</v>
      </c>
      <c r="AG50" s="15" t="s">
        <v>28</v>
      </c>
      <c r="AH50" s="15">
        <f>VLOOKUP(Form_Responses1[[#This Row],[Status ekonomi mempengaruhi terjadinya penyesuaian diri (perilaku adaptif) dan daya juang (resiliensi) individu?]],Sheet1!A$2:B$3,2,FALSE)</f>
        <v>1</v>
      </c>
      <c r="AI50" s="15" t="s">
        <v>28</v>
      </c>
      <c r="AJ50" s="15">
        <f>VLOOKUP(Form_Responses1[[#This Row],[Kepribadian seseorang yang berbeda-beda mempengaruhi terjadinya penyesuaian diri (perilaku adaptif) dan daya juang (resiliensi) individu?]],Sheet1!A$2:B$3,2,FALSE)</f>
        <v>1</v>
      </c>
      <c r="AK50" s="15" t="s">
        <v>28</v>
      </c>
      <c r="AL50" s="15">
        <f>VLOOKUP(Form_Responses1[[#This Row],[Apakah faktor keluarga penting dalam membentuk penyesuaian diri?]],Sheet1!A$2:B$3,2,FALSE)</f>
        <v>1</v>
      </c>
      <c r="AM50" s="15" t="s">
        <v>28</v>
      </c>
      <c r="AN50" s="15">
        <f>VLOOKUP(Form_Responses1[[#This Row],[Meningkatkan ketahanan individu dan menurunkan tingkat stres adalah cara efikasi diri yang baik?]],Sheet1!A$2:B$3,2,FALSE)</f>
        <v>1</v>
      </c>
      <c r="AO50" s="15" t="s">
        <v>28</v>
      </c>
      <c r="AP50" s="22">
        <f>VLOOKUP(Form_Responses1[[#This Row],[Adanya keterampilan yang baik dalam berinteraksi untuk beradaptasi dengan penyesuaian diri (perilaku adaptif)?]],Sheet1!A$2:B$3,2,FALSE)</f>
        <v>1</v>
      </c>
      <c r="AQ50" s="18" t="s">
        <v>27</v>
      </c>
      <c r="AR50" s="19">
        <f>VLOOKUP(Form_Responses1[[#This Row],[Individu yang berhasil memenuhi kebutuhan dan menyelesaikan masalahnya, maka akan terjadinya perilaku yang adaptif?]],Sheet1!A$2:B$3,2,FALSE)</f>
        <v>0</v>
      </c>
    </row>
    <row r="51" spans="1:44" ht="12.5" x14ac:dyDescent="0.25">
      <c r="A51" s="7">
        <v>45630.470434907409</v>
      </c>
      <c r="B51" s="8" t="s">
        <v>131</v>
      </c>
      <c r="C51" s="8" t="s">
        <v>132</v>
      </c>
      <c r="D51" s="8" t="s">
        <v>40</v>
      </c>
      <c r="E51" s="16" t="s">
        <v>27</v>
      </c>
      <c r="F51" s="16">
        <f>VLOOKUP(Form_Responses1[[#This Row],[Apakah penyesuaian diri ( perilaku adaptif ) membantu seseorang menyesuaikan diri dengan lingkungannya?]],Sheet1!A$2:B$3,2,FALSE)</f>
        <v>0</v>
      </c>
      <c r="G51" s="8" t="s">
        <v>27</v>
      </c>
      <c r="H51" s="16">
        <f>VLOOKUP(Form_Responses1[[#This Row],[Apakah daya juang (resiliensi) diri dapat membantu seseorang menghadapi tekanan atau masalah sehari-hari?]],Sheet1!A$2:B$3,2,FALSE)</f>
        <v>0</v>
      </c>
      <c r="I51" s="16" t="s">
        <v>27</v>
      </c>
      <c r="J51" s="16">
        <f>VLOOKUP(Form_Responses1[[#This Row],[Apakah penyesuaian diri (perilaku adaptif) dipengaruhi oleh kemampuan daya juang (resiliensi) seseorang?]],Sheet1!A$2:B$3,2,FALSE)</f>
        <v>0</v>
      </c>
      <c r="K51" s="16" t="s">
        <v>27</v>
      </c>
      <c r="L51" s="16">
        <f>VLOOKUP(Form_Responses1[[#This Row],[Apakah daya juang (resiliensi) diri dapat di kembangkan melalui pengalaman hidup?]],Sheet1!A$2:B$3,2,FALSE)</f>
        <v>0</v>
      </c>
      <c r="M51" s="16" t="s">
        <v>27</v>
      </c>
      <c r="N51" s="16">
        <f>VLOOKUP(Form_Responses1[[#This Row],[Apakah anda percaya bahwa seseorang dengan daya juang (resiliensi) tinggi lebih mudah beradaptasi dengan perubahan?]],Sheet1!A$2:B$3,2,FALSE)</f>
        <v>0</v>
      </c>
      <c r="O51" s="16" t="s">
        <v>27</v>
      </c>
      <c r="P51" s="16">
        <f>VLOOKUP(Form_Responses1[[#This Row],[Apakah penyesuaian diri (perilaku adaptif) penting untuk membantu seseorang menghadapi tantangan dalam kehidupan?]],Sheet1!A$2:B$3,2,FALSE)</f>
        <v>0</v>
      </c>
      <c r="Q51" s="16" t="s">
        <v>27</v>
      </c>
      <c r="R51" s="16">
        <f>VLOOKUP(Form_Responses1[[#This Row],[Apakah daya juang (resiliensi) dapat membantu seseorang mengelola emosinya dalam situasi sulit?]],Sheet1!A$2:B$3,2,FALSE)</f>
        <v>0</v>
      </c>
      <c r="S51" s="16" t="s">
        <v>27</v>
      </c>
      <c r="T51" s="16">
        <f>VLOOKUP(Form_Responses1[[#This Row],[Apakah anda memahami bahwa daya juang (resiliensi diri) adalah kemampuan untuk bangkit dari kegagalan?]],Sheet1!A$2:B$3,2,FALSE)</f>
        <v>0</v>
      </c>
      <c r="U51" s="16" t="s">
        <v>27</v>
      </c>
      <c r="V51" s="16">
        <f>VLOOKUP(Form_Responses1[[#This Row],[Apakah penyesuaian diri (perilaku adaptif) membantu seseorang mengatasi perubahan lingkungan yang tidak terduga?]],Sheet1!A$2:B$3,2,FALSE)</f>
        <v>0</v>
      </c>
      <c r="W51" s="16" t="s">
        <v>27</v>
      </c>
      <c r="X51" s="16">
        <f>VLOOKUP(Form_Responses1[[#This Row],[Apakah anda merasa bahwa daya juang (resiliensi diri) adalah keterampilan yang penting untuk masa depan?]],Sheet1!A$2:B$3,2,FALSE)</f>
        <v>0</v>
      </c>
      <c r="Y51" s="16" t="s">
        <v>27</v>
      </c>
      <c r="Z51" s="16">
        <f>VLOOKUP(Form_Responses1[[#This Row],[Apakah anda merasa bahwa daya juang (resiliensi diri) berperan dalam membantu individu  mengelola tekanan sosial?]],Sheet1!A$2:B$3,2,FALSE)</f>
        <v>0</v>
      </c>
      <c r="AA51" s="16" t="s">
        <v>27</v>
      </c>
      <c r="AB51" s="16">
        <f>VLOOKUP(Form_Responses1[[#This Row],[Apakah penyesuaian diri (perilaku  adaptif) adalah pelampiasan dari seseorang karena orang-orang di sekitarnya?]],Sheet1!A$2:B$3,2,FALSE)</f>
        <v>0</v>
      </c>
      <c r="AC51" s="16" t="s">
        <v>27</v>
      </c>
      <c r="AD51" s="16">
        <f>VLOOKUP(Form_Responses1[[#This Row],[Seseorang perlu memiliki kemampuan untuk menyesuaikan diri dengan norma atau standar yang ada di lingkungan sosialnya?]],Sheet1!A$2:B$3,2,FALSE)</f>
        <v>0</v>
      </c>
      <c r="AE51" s="16" t="s">
        <v>27</v>
      </c>
      <c r="AF51" s="16">
        <f>VLOOKUP(Form_Responses1[[#This Row],[Daya juang (Resiliensi) yang tinggi akan cenderung lebih mampu menghadapi tantangan dan stres dalam kehidupannya?]],Sheet1!A$2:B$3,2,FALSE)</f>
        <v>0</v>
      </c>
      <c r="AG51" s="16" t="s">
        <v>27</v>
      </c>
      <c r="AH51" s="16">
        <f>VLOOKUP(Form_Responses1[[#This Row],[Status ekonomi mempengaruhi terjadinya penyesuaian diri (perilaku adaptif) dan daya juang (resiliensi) individu?]],Sheet1!A$2:B$3,2,FALSE)</f>
        <v>0</v>
      </c>
      <c r="AI51" s="16" t="s">
        <v>27</v>
      </c>
      <c r="AJ51" s="16">
        <f>VLOOKUP(Form_Responses1[[#This Row],[Kepribadian seseorang yang berbeda-beda mempengaruhi terjadinya penyesuaian diri (perilaku adaptif) dan daya juang (resiliensi) individu?]],Sheet1!A$2:B$3,2,FALSE)</f>
        <v>0</v>
      </c>
      <c r="AK51" s="16" t="s">
        <v>28</v>
      </c>
      <c r="AL51" s="16">
        <f>VLOOKUP(Form_Responses1[[#This Row],[Apakah faktor keluarga penting dalam membentuk penyesuaian diri?]],Sheet1!A$2:B$3,2,FALSE)</f>
        <v>1</v>
      </c>
      <c r="AM51" s="16" t="s">
        <v>28</v>
      </c>
      <c r="AN51" s="16">
        <f>VLOOKUP(Form_Responses1[[#This Row],[Meningkatkan ketahanan individu dan menurunkan tingkat stres adalah cara efikasi diri yang baik?]],Sheet1!A$2:B$3,2,FALSE)</f>
        <v>1</v>
      </c>
      <c r="AO51" s="16" t="s">
        <v>28</v>
      </c>
      <c r="AP51" s="23">
        <f>VLOOKUP(Form_Responses1[[#This Row],[Adanya keterampilan yang baik dalam berinteraksi untuk beradaptasi dengan penyesuaian diri (perilaku adaptif)?]],Sheet1!A$2:B$3,2,FALSE)</f>
        <v>1</v>
      </c>
      <c r="AQ51" s="20" t="s">
        <v>28</v>
      </c>
      <c r="AR51" s="19">
        <f>VLOOKUP(Form_Responses1[[#This Row],[Individu yang berhasil memenuhi kebutuhan dan menyelesaikan masalahnya, maka akan terjadinya perilaku yang adaptif?]],Sheet1!A$2:B$3,2,FALSE)</f>
        <v>1</v>
      </c>
    </row>
    <row r="52" spans="1:44" ht="12.5" x14ac:dyDescent="0.25">
      <c r="A52" s="4">
        <v>45630.470537361107</v>
      </c>
      <c r="B52" s="5" t="s">
        <v>133</v>
      </c>
      <c r="C52" s="5" t="s">
        <v>134</v>
      </c>
      <c r="D52" s="5" t="s">
        <v>40</v>
      </c>
      <c r="E52" s="15" t="s">
        <v>28</v>
      </c>
      <c r="F52" s="15">
        <f>VLOOKUP(Form_Responses1[[#This Row],[Apakah penyesuaian diri ( perilaku adaptif ) membantu seseorang menyesuaikan diri dengan lingkungannya?]],Sheet1!A$2:B$3,2,FALSE)</f>
        <v>1</v>
      </c>
      <c r="G52" s="5" t="s">
        <v>28</v>
      </c>
      <c r="H52" s="15">
        <f>VLOOKUP(Form_Responses1[[#This Row],[Apakah daya juang (resiliensi) diri dapat membantu seseorang menghadapi tekanan atau masalah sehari-hari?]],Sheet1!A$2:B$3,2,FALSE)</f>
        <v>1</v>
      </c>
      <c r="I52" s="15" t="s">
        <v>28</v>
      </c>
      <c r="J52" s="15">
        <f>VLOOKUP(Form_Responses1[[#This Row],[Apakah penyesuaian diri (perilaku adaptif) dipengaruhi oleh kemampuan daya juang (resiliensi) seseorang?]],Sheet1!A$2:B$3,2,FALSE)</f>
        <v>1</v>
      </c>
      <c r="K52" s="15" t="s">
        <v>28</v>
      </c>
      <c r="L52" s="15">
        <f>VLOOKUP(Form_Responses1[[#This Row],[Apakah daya juang (resiliensi) diri dapat di kembangkan melalui pengalaman hidup?]],Sheet1!A$2:B$3,2,FALSE)</f>
        <v>1</v>
      </c>
      <c r="M52" s="15" t="s">
        <v>28</v>
      </c>
      <c r="N52" s="15">
        <f>VLOOKUP(Form_Responses1[[#This Row],[Apakah anda percaya bahwa seseorang dengan daya juang (resiliensi) tinggi lebih mudah beradaptasi dengan perubahan?]],Sheet1!A$2:B$3,2,FALSE)</f>
        <v>1</v>
      </c>
      <c r="O52" s="15" t="s">
        <v>28</v>
      </c>
      <c r="P52" s="15">
        <f>VLOOKUP(Form_Responses1[[#This Row],[Apakah penyesuaian diri (perilaku adaptif) penting untuk membantu seseorang menghadapi tantangan dalam kehidupan?]],Sheet1!A$2:B$3,2,FALSE)</f>
        <v>1</v>
      </c>
      <c r="Q52" s="15" t="s">
        <v>28</v>
      </c>
      <c r="R52" s="15">
        <f>VLOOKUP(Form_Responses1[[#This Row],[Apakah daya juang (resiliensi) dapat membantu seseorang mengelola emosinya dalam situasi sulit?]],Sheet1!A$2:B$3,2,FALSE)</f>
        <v>1</v>
      </c>
      <c r="S52" s="15" t="s">
        <v>28</v>
      </c>
      <c r="T52" s="15">
        <f>VLOOKUP(Form_Responses1[[#This Row],[Apakah anda memahami bahwa daya juang (resiliensi diri) adalah kemampuan untuk bangkit dari kegagalan?]],Sheet1!A$2:B$3,2,FALSE)</f>
        <v>1</v>
      </c>
      <c r="U52" s="15" t="s">
        <v>28</v>
      </c>
      <c r="V52" s="15">
        <f>VLOOKUP(Form_Responses1[[#This Row],[Apakah penyesuaian diri (perilaku adaptif) membantu seseorang mengatasi perubahan lingkungan yang tidak terduga?]],Sheet1!A$2:B$3,2,FALSE)</f>
        <v>1</v>
      </c>
      <c r="W52" s="15" t="s">
        <v>28</v>
      </c>
      <c r="X52" s="15">
        <f>VLOOKUP(Form_Responses1[[#This Row],[Apakah anda merasa bahwa daya juang (resiliensi diri) adalah keterampilan yang penting untuk masa depan?]],Sheet1!A$2:B$3,2,FALSE)</f>
        <v>1</v>
      </c>
      <c r="Y52" s="15" t="s">
        <v>28</v>
      </c>
      <c r="Z52" s="15">
        <f>VLOOKUP(Form_Responses1[[#This Row],[Apakah anda merasa bahwa daya juang (resiliensi diri) berperan dalam membantu individu  mengelola tekanan sosial?]],Sheet1!A$2:B$3,2,FALSE)</f>
        <v>1</v>
      </c>
      <c r="AA52" s="15" t="s">
        <v>28</v>
      </c>
      <c r="AB52" s="15">
        <f>VLOOKUP(Form_Responses1[[#This Row],[Apakah penyesuaian diri (perilaku  adaptif) adalah pelampiasan dari seseorang karena orang-orang di sekitarnya?]],Sheet1!A$2:B$3,2,FALSE)</f>
        <v>1</v>
      </c>
      <c r="AC52" s="15" t="s">
        <v>28</v>
      </c>
      <c r="AD52" s="15">
        <f>VLOOKUP(Form_Responses1[[#This Row],[Seseorang perlu memiliki kemampuan untuk menyesuaikan diri dengan norma atau standar yang ada di lingkungan sosialnya?]],Sheet1!A$2:B$3,2,FALSE)</f>
        <v>1</v>
      </c>
      <c r="AE52" s="15" t="s">
        <v>28</v>
      </c>
      <c r="AF52" s="15">
        <f>VLOOKUP(Form_Responses1[[#This Row],[Daya juang (Resiliensi) yang tinggi akan cenderung lebih mampu menghadapi tantangan dan stres dalam kehidupannya?]],Sheet1!A$2:B$3,2,FALSE)</f>
        <v>1</v>
      </c>
      <c r="AG52" s="15" t="s">
        <v>28</v>
      </c>
      <c r="AH52" s="15">
        <f>VLOOKUP(Form_Responses1[[#This Row],[Status ekonomi mempengaruhi terjadinya penyesuaian diri (perilaku adaptif) dan daya juang (resiliensi) individu?]],Sheet1!A$2:B$3,2,FALSE)</f>
        <v>1</v>
      </c>
      <c r="AI52" s="15" t="s">
        <v>28</v>
      </c>
      <c r="AJ52" s="15">
        <f>VLOOKUP(Form_Responses1[[#This Row],[Kepribadian seseorang yang berbeda-beda mempengaruhi terjadinya penyesuaian diri (perilaku adaptif) dan daya juang (resiliensi) individu?]],Sheet1!A$2:B$3,2,FALSE)</f>
        <v>1</v>
      </c>
      <c r="AK52" s="15" t="s">
        <v>28</v>
      </c>
      <c r="AL52" s="15">
        <f>VLOOKUP(Form_Responses1[[#This Row],[Apakah faktor keluarga penting dalam membentuk penyesuaian diri?]],Sheet1!A$2:B$3,2,FALSE)</f>
        <v>1</v>
      </c>
      <c r="AM52" s="15" t="s">
        <v>28</v>
      </c>
      <c r="AN52" s="15">
        <f>VLOOKUP(Form_Responses1[[#This Row],[Meningkatkan ketahanan individu dan menurunkan tingkat stres adalah cara efikasi diri yang baik?]],Sheet1!A$2:B$3,2,FALSE)</f>
        <v>1</v>
      </c>
      <c r="AO52" s="15" t="s">
        <v>28</v>
      </c>
      <c r="AP52" s="22">
        <f>VLOOKUP(Form_Responses1[[#This Row],[Adanya keterampilan yang baik dalam berinteraksi untuk beradaptasi dengan penyesuaian diri (perilaku adaptif)?]],Sheet1!A$2:B$3,2,FALSE)</f>
        <v>1</v>
      </c>
      <c r="AQ52" s="18" t="s">
        <v>27</v>
      </c>
      <c r="AR52" s="19">
        <f>VLOOKUP(Form_Responses1[[#This Row],[Individu yang berhasil memenuhi kebutuhan dan menyelesaikan masalahnya, maka akan terjadinya perilaku yang adaptif?]],Sheet1!A$2:B$3,2,FALSE)</f>
        <v>0</v>
      </c>
    </row>
    <row r="53" spans="1:44" ht="12.5" x14ac:dyDescent="0.25">
      <c r="A53" s="7">
        <v>45630.47143636574</v>
      </c>
      <c r="B53" s="8" t="s">
        <v>135</v>
      </c>
      <c r="C53" s="8" t="s">
        <v>136</v>
      </c>
      <c r="D53" s="8" t="s">
        <v>34</v>
      </c>
      <c r="E53" s="16" t="s">
        <v>28</v>
      </c>
      <c r="F53" s="16">
        <f>VLOOKUP(Form_Responses1[[#This Row],[Apakah penyesuaian diri ( perilaku adaptif ) membantu seseorang menyesuaikan diri dengan lingkungannya?]],Sheet1!A$2:B$3,2,FALSE)</f>
        <v>1</v>
      </c>
      <c r="G53" s="8" t="s">
        <v>28</v>
      </c>
      <c r="H53" s="16">
        <f>VLOOKUP(Form_Responses1[[#This Row],[Apakah daya juang (resiliensi) diri dapat membantu seseorang menghadapi tekanan atau masalah sehari-hari?]],Sheet1!A$2:B$3,2,FALSE)</f>
        <v>1</v>
      </c>
      <c r="I53" s="16" t="s">
        <v>28</v>
      </c>
      <c r="J53" s="16">
        <f>VLOOKUP(Form_Responses1[[#This Row],[Apakah penyesuaian diri (perilaku adaptif) dipengaruhi oleh kemampuan daya juang (resiliensi) seseorang?]],Sheet1!A$2:B$3,2,FALSE)</f>
        <v>1</v>
      </c>
      <c r="K53" s="16" t="s">
        <v>28</v>
      </c>
      <c r="L53" s="16">
        <f>VLOOKUP(Form_Responses1[[#This Row],[Apakah daya juang (resiliensi) diri dapat di kembangkan melalui pengalaman hidup?]],Sheet1!A$2:B$3,2,FALSE)</f>
        <v>1</v>
      </c>
      <c r="M53" s="16" t="s">
        <v>28</v>
      </c>
      <c r="N53" s="16">
        <f>VLOOKUP(Form_Responses1[[#This Row],[Apakah anda percaya bahwa seseorang dengan daya juang (resiliensi) tinggi lebih mudah beradaptasi dengan perubahan?]],Sheet1!A$2:B$3,2,FALSE)</f>
        <v>1</v>
      </c>
      <c r="O53" s="16" t="s">
        <v>28</v>
      </c>
      <c r="P53" s="16">
        <f>VLOOKUP(Form_Responses1[[#This Row],[Apakah penyesuaian diri (perilaku adaptif) penting untuk membantu seseorang menghadapi tantangan dalam kehidupan?]],Sheet1!A$2:B$3,2,FALSE)</f>
        <v>1</v>
      </c>
      <c r="Q53" s="16" t="s">
        <v>27</v>
      </c>
      <c r="R53" s="16">
        <f>VLOOKUP(Form_Responses1[[#This Row],[Apakah daya juang (resiliensi) dapat membantu seseorang mengelola emosinya dalam situasi sulit?]],Sheet1!A$2:B$3,2,FALSE)</f>
        <v>0</v>
      </c>
      <c r="S53" s="16" t="s">
        <v>27</v>
      </c>
      <c r="T53" s="16">
        <f>VLOOKUP(Form_Responses1[[#This Row],[Apakah anda memahami bahwa daya juang (resiliensi diri) adalah kemampuan untuk bangkit dari kegagalan?]],Sheet1!A$2:B$3,2,FALSE)</f>
        <v>0</v>
      </c>
      <c r="U53" s="16" t="s">
        <v>28</v>
      </c>
      <c r="V53" s="16">
        <f>VLOOKUP(Form_Responses1[[#This Row],[Apakah penyesuaian diri (perilaku adaptif) membantu seseorang mengatasi perubahan lingkungan yang tidak terduga?]],Sheet1!A$2:B$3,2,FALSE)</f>
        <v>1</v>
      </c>
      <c r="W53" s="16" t="s">
        <v>28</v>
      </c>
      <c r="X53" s="16">
        <f>VLOOKUP(Form_Responses1[[#This Row],[Apakah anda merasa bahwa daya juang (resiliensi diri) adalah keterampilan yang penting untuk masa depan?]],Sheet1!A$2:B$3,2,FALSE)</f>
        <v>1</v>
      </c>
      <c r="Y53" s="16" t="s">
        <v>28</v>
      </c>
      <c r="Z53" s="16">
        <f>VLOOKUP(Form_Responses1[[#This Row],[Apakah anda merasa bahwa daya juang (resiliensi diri) berperan dalam membantu individu  mengelola tekanan sosial?]],Sheet1!A$2:B$3,2,FALSE)</f>
        <v>1</v>
      </c>
      <c r="AA53" s="16" t="s">
        <v>27</v>
      </c>
      <c r="AB53" s="16">
        <f>VLOOKUP(Form_Responses1[[#This Row],[Apakah penyesuaian diri (perilaku  adaptif) adalah pelampiasan dari seseorang karena orang-orang di sekitarnya?]],Sheet1!A$2:B$3,2,FALSE)</f>
        <v>0</v>
      </c>
      <c r="AC53" s="16" t="s">
        <v>27</v>
      </c>
      <c r="AD53" s="16">
        <f>VLOOKUP(Form_Responses1[[#This Row],[Seseorang perlu memiliki kemampuan untuk menyesuaikan diri dengan norma atau standar yang ada di lingkungan sosialnya?]],Sheet1!A$2:B$3,2,FALSE)</f>
        <v>0</v>
      </c>
      <c r="AE53" s="16" t="s">
        <v>27</v>
      </c>
      <c r="AF53" s="16">
        <f>VLOOKUP(Form_Responses1[[#This Row],[Daya juang (Resiliensi) yang tinggi akan cenderung lebih mampu menghadapi tantangan dan stres dalam kehidupannya?]],Sheet1!A$2:B$3,2,FALSE)</f>
        <v>0</v>
      </c>
      <c r="AG53" s="16" t="s">
        <v>27</v>
      </c>
      <c r="AH53" s="16">
        <f>VLOOKUP(Form_Responses1[[#This Row],[Status ekonomi mempengaruhi terjadinya penyesuaian diri (perilaku adaptif) dan daya juang (resiliensi) individu?]],Sheet1!A$2:B$3,2,FALSE)</f>
        <v>0</v>
      </c>
      <c r="AI53" s="16" t="s">
        <v>27</v>
      </c>
      <c r="AJ53" s="16">
        <f>VLOOKUP(Form_Responses1[[#This Row],[Kepribadian seseorang yang berbeda-beda mempengaruhi terjadinya penyesuaian diri (perilaku adaptif) dan daya juang (resiliensi) individu?]],Sheet1!A$2:B$3,2,FALSE)</f>
        <v>0</v>
      </c>
      <c r="AK53" s="16" t="s">
        <v>27</v>
      </c>
      <c r="AL53" s="16">
        <f>VLOOKUP(Form_Responses1[[#This Row],[Apakah faktor keluarga penting dalam membentuk penyesuaian diri?]],Sheet1!A$2:B$3,2,FALSE)</f>
        <v>0</v>
      </c>
      <c r="AM53" s="16" t="s">
        <v>27</v>
      </c>
      <c r="AN53" s="16">
        <f>VLOOKUP(Form_Responses1[[#This Row],[Meningkatkan ketahanan individu dan menurunkan tingkat stres adalah cara efikasi diri yang baik?]],Sheet1!A$2:B$3,2,FALSE)</f>
        <v>0</v>
      </c>
      <c r="AO53" s="16" t="s">
        <v>27</v>
      </c>
      <c r="AP53" s="23">
        <f>VLOOKUP(Form_Responses1[[#This Row],[Adanya keterampilan yang baik dalam berinteraksi untuk beradaptasi dengan penyesuaian diri (perilaku adaptif)?]],Sheet1!A$2:B$3,2,FALSE)</f>
        <v>0</v>
      </c>
      <c r="AQ53" s="20" t="s">
        <v>27</v>
      </c>
      <c r="AR53" s="19">
        <f>VLOOKUP(Form_Responses1[[#This Row],[Individu yang berhasil memenuhi kebutuhan dan menyelesaikan masalahnya, maka akan terjadinya perilaku yang adaptif?]],Sheet1!A$2:B$3,2,FALSE)</f>
        <v>0</v>
      </c>
    </row>
    <row r="54" spans="1:44" ht="12.5" x14ac:dyDescent="0.25">
      <c r="A54" s="4">
        <v>45630.471725243056</v>
      </c>
      <c r="B54" s="5" t="s">
        <v>137</v>
      </c>
      <c r="C54" s="5" t="s">
        <v>138</v>
      </c>
      <c r="D54" s="5" t="s">
        <v>40</v>
      </c>
      <c r="E54" s="15" t="s">
        <v>28</v>
      </c>
      <c r="F54" s="15">
        <f>VLOOKUP(Form_Responses1[[#This Row],[Apakah penyesuaian diri ( perilaku adaptif ) membantu seseorang menyesuaikan diri dengan lingkungannya?]],Sheet1!A$2:B$3,2,FALSE)</f>
        <v>1</v>
      </c>
      <c r="G54" s="5" t="s">
        <v>28</v>
      </c>
      <c r="H54" s="15">
        <f>VLOOKUP(Form_Responses1[[#This Row],[Apakah daya juang (resiliensi) diri dapat membantu seseorang menghadapi tekanan atau masalah sehari-hari?]],Sheet1!A$2:B$3,2,FALSE)</f>
        <v>1</v>
      </c>
      <c r="I54" s="15" t="s">
        <v>28</v>
      </c>
      <c r="J54" s="15">
        <f>VLOOKUP(Form_Responses1[[#This Row],[Apakah penyesuaian diri (perilaku adaptif) dipengaruhi oleh kemampuan daya juang (resiliensi) seseorang?]],Sheet1!A$2:B$3,2,FALSE)</f>
        <v>1</v>
      </c>
      <c r="K54" s="15" t="s">
        <v>28</v>
      </c>
      <c r="L54" s="15">
        <f>VLOOKUP(Form_Responses1[[#This Row],[Apakah daya juang (resiliensi) diri dapat di kembangkan melalui pengalaman hidup?]],Sheet1!A$2:B$3,2,FALSE)</f>
        <v>1</v>
      </c>
      <c r="M54" s="15" t="s">
        <v>27</v>
      </c>
      <c r="N54" s="15">
        <f>VLOOKUP(Form_Responses1[[#This Row],[Apakah anda percaya bahwa seseorang dengan daya juang (resiliensi) tinggi lebih mudah beradaptasi dengan perubahan?]],Sheet1!A$2:B$3,2,FALSE)</f>
        <v>0</v>
      </c>
      <c r="O54" s="15" t="s">
        <v>28</v>
      </c>
      <c r="P54" s="15">
        <f>VLOOKUP(Form_Responses1[[#This Row],[Apakah penyesuaian diri (perilaku adaptif) penting untuk membantu seseorang menghadapi tantangan dalam kehidupan?]],Sheet1!A$2:B$3,2,FALSE)</f>
        <v>1</v>
      </c>
      <c r="Q54" s="15" t="s">
        <v>28</v>
      </c>
      <c r="R54" s="15">
        <f>VLOOKUP(Form_Responses1[[#This Row],[Apakah daya juang (resiliensi) dapat membantu seseorang mengelola emosinya dalam situasi sulit?]],Sheet1!A$2:B$3,2,FALSE)</f>
        <v>1</v>
      </c>
      <c r="S54" s="15" t="s">
        <v>28</v>
      </c>
      <c r="T54" s="15">
        <f>VLOOKUP(Form_Responses1[[#This Row],[Apakah anda memahami bahwa daya juang (resiliensi diri) adalah kemampuan untuk bangkit dari kegagalan?]],Sheet1!A$2:B$3,2,FALSE)</f>
        <v>1</v>
      </c>
      <c r="U54" s="15" t="s">
        <v>28</v>
      </c>
      <c r="V54" s="15">
        <f>VLOOKUP(Form_Responses1[[#This Row],[Apakah penyesuaian diri (perilaku adaptif) membantu seseorang mengatasi perubahan lingkungan yang tidak terduga?]],Sheet1!A$2:B$3,2,FALSE)</f>
        <v>1</v>
      </c>
      <c r="W54" s="15" t="s">
        <v>28</v>
      </c>
      <c r="X54" s="15">
        <f>VLOOKUP(Form_Responses1[[#This Row],[Apakah anda merasa bahwa daya juang (resiliensi diri) adalah keterampilan yang penting untuk masa depan?]],Sheet1!A$2:B$3,2,FALSE)</f>
        <v>1</v>
      </c>
      <c r="Y54" s="15" t="s">
        <v>28</v>
      </c>
      <c r="Z54" s="15">
        <f>VLOOKUP(Form_Responses1[[#This Row],[Apakah anda merasa bahwa daya juang (resiliensi diri) berperan dalam membantu individu  mengelola tekanan sosial?]],Sheet1!A$2:B$3,2,FALSE)</f>
        <v>1</v>
      </c>
      <c r="AA54" s="15" t="s">
        <v>28</v>
      </c>
      <c r="AB54" s="15">
        <f>VLOOKUP(Form_Responses1[[#This Row],[Apakah penyesuaian diri (perilaku  adaptif) adalah pelampiasan dari seseorang karena orang-orang di sekitarnya?]],Sheet1!A$2:B$3,2,FALSE)</f>
        <v>1</v>
      </c>
      <c r="AC54" s="15" t="s">
        <v>28</v>
      </c>
      <c r="AD54" s="15">
        <f>VLOOKUP(Form_Responses1[[#This Row],[Seseorang perlu memiliki kemampuan untuk menyesuaikan diri dengan norma atau standar yang ada di lingkungan sosialnya?]],Sheet1!A$2:B$3,2,FALSE)</f>
        <v>1</v>
      </c>
      <c r="AE54" s="15" t="s">
        <v>28</v>
      </c>
      <c r="AF54" s="15">
        <f>VLOOKUP(Form_Responses1[[#This Row],[Daya juang (Resiliensi) yang tinggi akan cenderung lebih mampu menghadapi tantangan dan stres dalam kehidupannya?]],Sheet1!A$2:B$3,2,FALSE)</f>
        <v>1</v>
      </c>
      <c r="AG54" s="15" t="s">
        <v>28</v>
      </c>
      <c r="AH54" s="15">
        <f>VLOOKUP(Form_Responses1[[#This Row],[Status ekonomi mempengaruhi terjadinya penyesuaian diri (perilaku adaptif) dan daya juang (resiliensi) individu?]],Sheet1!A$2:B$3,2,FALSE)</f>
        <v>1</v>
      </c>
      <c r="AI54" s="15" t="s">
        <v>28</v>
      </c>
      <c r="AJ54" s="15">
        <f>VLOOKUP(Form_Responses1[[#This Row],[Kepribadian seseorang yang berbeda-beda mempengaruhi terjadinya penyesuaian diri (perilaku adaptif) dan daya juang (resiliensi) individu?]],Sheet1!A$2:B$3,2,FALSE)</f>
        <v>1</v>
      </c>
      <c r="AK54" s="15" t="s">
        <v>28</v>
      </c>
      <c r="AL54" s="15">
        <f>VLOOKUP(Form_Responses1[[#This Row],[Apakah faktor keluarga penting dalam membentuk penyesuaian diri?]],Sheet1!A$2:B$3,2,FALSE)</f>
        <v>1</v>
      </c>
      <c r="AM54" s="15" t="s">
        <v>28</v>
      </c>
      <c r="AN54" s="15">
        <f>VLOOKUP(Form_Responses1[[#This Row],[Meningkatkan ketahanan individu dan menurunkan tingkat stres adalah cara efikasi diri yang baik?]],Sheet1!A$2:B$3,2,FALSE)</f>
        <v>1</v>
      </c>
      <c r="AO54" s="15" t="s">
        <v>28</v>
      </c>
      <c r="AP54" s="22">
        <f>VLOOKUP(Form_Responses1[[#This Row],[Adanya keterampilan yang baik dalam berinteraksi untuk beradaptasi dengan penyesuaian diri (perilaku adaptif)?]],Sheet1!A$2:B$3,2,FALSE)</f>
        <v>1</v>
      </c>
      <c r="AQ54" s="18" t="s">
        <v>27</v>
      </c>
      <c r="AR54" s="19">
        <f>VLOOKUP(Form_Responses1[[#This Row],[Individu yang berhasil memenuhi kebutuhan dan menyelesaikan masalahnya, maka akan terjadinya perilaku yang adaptif?]],Sheet1!A$2:B$3,2,FALSE)</f>
        <v>0</v>
      </c>
    </row>
    <row r="55" spans="1:44" ht="12.5" x14ac:dyDescent="0.25">
      <c r="A55" s="7">
        <v>45630.472336782404</v>
      </c>
      <c r="B55" s="8" t="s">
        <v>139</v>
      </c>
      <c r="C55" s="8" t="s">
        <v>102</v>
      </c>
      <c r="D55" s="8" t="s">
        <v>40</v>
      </c>
      <c r="E55" s="16" t="s">
        <v>27</v>
      </c>
      <c r="F55" s="16">
        <f>VLOOKUP(Form_Responses1[[#This Row],[Apakah penyesuaian diri ( perilaku adaptif ) membantu seseorang menyesuaikan diri dengan lingkungannya?]],Sheet1!A$2:B$3,2,FALSE)</f>
        <v>0</v>
      </c>
      <c r="G55" s="8" t="s">
        <v>27</v>
      </c>
      <c r="H55" s="16">
        <f>VLOOKUP(Form_Responses1[[#This Row],[Apakah daya juang (resiliensi) diri dapat membantu seseorang menghadapi tekanan atau masalah sehari-hari?]],Sheet1!A$2:B$3,2,FALSE)</f>
        <v>0</v>
      </c>
      <c r="I55" s="16" t="s">
        <v>27</v>
      </c>
      <c r="J55" s="16">
        <f>VLOOKUP(Form_Responses1[[#This Row],[Apakah penyesuaian diri (perilaku adaptif) dipengaruhi oleh kemampuan daya juang (resiliensi) seseorang?]],Sheet1!A$2:B$3,2,FALSE)</f>
        <v>0</v>
      </c>
      <c r="K55" s="16" t="s">
        <v>27</v>
      </c>
      <c r="L55" s="16">
        <f>VLOOKUP(Form_Responses1[[#This Row],[Apakah daya juang (resiliensi) diri dapat di kembangkan melalui pengalaman hidup?]],Sheet1!A$2:B$3,2,FALSE)</f>
        <v>0</v>
      </c>
      <c r="M55" s="16" t="s">
        <v>27</v>
      </c>
      <c r="N55" s="16">
        <f>VLOOKUP(Form_Responses1[[#This Row],[Apakah anda percaya bahwa seseorang dengan daya juang (resiliensi) tinggi lebih mudah beradaptasi dengan perubahan?]],Sheet1!A$2:B$3,2,FALSE)</f>
        <v>0</v>
      </c>
      <c r="O55" s="16" t="s">
        <v>27</v>
      </c>
      <c r="P55" s="16">
        <f>VLOOKUP(Form_Responses1[[#This Row],[Apakah penyesuaian diri (perilaku adaptif) penting untuk membantu seseorang menghadapi tantangan dalam kehidupan?]],Sheet1!A$2:B$3,2,FALSE)</f>
        <v>0</v>
      </c>
      <c r="Q55" s="16" t="s">
        <v>27</v>
      </c>
      <c r="R55" s="16">
        <f>VLOOKUP(Form_Responses1[[#This Row],[Apakah daya juang (resiliensi) dapat membantu seseorang mengelola emosinya dalam situasi sulit?]],Sheet1!A$2:B$3,2,FALSE)</f>
        <v>0</v>
      </c>
      <c r="S55" s="16" t="s">
        <v>27</v>
      </c>
      <c r="T55" s="16">
        <f>VLOOKUP(Form_Responses1[[#This Row],[Apakah anda memahami bahwa daya juang (resiliensi diri) adalah kemampuan untuk bangkit dari kegagalan?]],Sheet1!A$2:B$3,2,FALSE)</f>
        <v>0</v>
      </c>
      <c r="U55" s="16" t="s">
        <v>27</v>
      </c>
      <c r="V55" s="16">
        <f>VLOOKUP(Form_Responses1[[#This Row],[Apakah penyesuaian diri (perilaku adaptif) membantu seseorang mengatasi perubahan lingkungan yang tidak terduga?]],Sheet1!A$2:B$3,2,FALSE)</f>
        <v>0</v>
      </c>
      <c r="W55" s="16" t="s">
        <v>27</v>
      </c>
      <c r="X55" s="16">
        <f>VLOOKUP(Form_Responses1[[#This Row],[Apakah anda merasa bahwa daya juang (resiliensi diri) adalah keterampilan yang penting untuk masa depan?]],Sheet1!A$2:B$3,2,FALSE)</f>
        <v>0</v>
      </c>
      <c r="Y55" s="16" t="s">
        <v>27</v>
      </c>
      <c r="Z55" s="16">
        <f>VLOOKUP(Form_Responses1[[#This Row],[Apakah anda merasa bahwa daya juang (resiliensi diri) berperan dalam membantu individu  mengelola tekanan sosial?]],Sheet1!A$2:B$3,2,FALSE)</f>
        <v>0</v>
      </c>
      <c r="AA55" s="16" t="s">
        <v>27</v>
      </c>
      <c r="AB55" s="16">
        <f>VLOOKUP(Form_Responses1[[#This Row],[Apakah penyesuaian diri (perilaku  adaptif) adalah pelampiasan dari seseorang karena orang-orang di sekitarnya?]],Sheet1!A$2:B$3,2,FALSE)</f>
        <v>0</v>
      </c>
      <c r="AC55" s="16" t="s">
        <v>27</v>
      </c>
      <c r="AD55" s="16">
        <f>VLOOKUP(Form_Responses1[[#This Row],[Seseorang perlu memiliki kemampuan untuk menyesuaikan diri dengan norma atau standar yang ada di lingkungan sosialnya?]],Sheet1!A$2:B$3,2,FALSE)</f>
        <v>0</v>
      </c>
      <c r="AE55" s="16" t="s">
        <v>28</v>
      </c>
      <c r="AF55" s="16">
        <f>VLOOKUP(Form_Responses1[[#This Row],[Daya juang (Resiliensi) yang tinggi akan cenderung lebih mampu menghadapi tantangan dan stres dalam kehidupannya?]],Sheet1!A$2:B$3,2,FALSE)</f>
        <v>1</v>
      </c>
      <c r="AG55" s="16" t="s">
        <v>28</v>
      </c>
      <c r="AH55" s="16">
        <f>VLOOKUP(Form_Responses1[[#This Row],[Status ekonomi mempengaruhi terjadinya penyesuaian diri (perilaku adaptif) dan daya juang (resiliensi) individu?]],Sheet1!A$2:B$3,2,FALSE)</f>
        <v>1</v>
      </c>
      <c r="AI55" s="16" t="s">
        <v>28</v>
      </c>
      <c r="AJ55" s="16">
        <f>VLOOKUP(Form_Responses1[[#This Row],[Kepribadian seseorang yang berbeda-beda mempengaruhi terjadinya penyesuaian diri (perilaku adaptif) dan daya juang (resiliensi) individu?]],Sheet1!A$2:B$3,2,FALSE)</f>
        <v>1</v>
      </c>
      <c r="AK55" s="16" t="s">
        <v>28</v>
      </c>
      <c r="AL55" s="16">
        <f>VLOOKUP(Form_Responses1[[#This Row],[Apakah faktor keluarga penting dalam membentuk penyesuaian diri?]],Sheet1!A$2:B$3,2,FALSE)</f>
        <v>1</v>
      </c>
      <c r="AM55" s="16" t="s">
        <v>27</v>
      </c>
      <c r="AN55" s="16">
        <f>VLOOKUP(Form_Responses1[[#This Row],[Meningkatkan ketahanan individu dan menurunkan tingkat stres adalah cara efikasi diri yang baik?]],Sheet1!A$2:B$3,2,FALSE)</f>
        <v>0</v>
      </c>
      <c r="AO55" s="16" t="s">
        <v>27</v>
      </c>
      <c r="AP55" s="23">
        <f>VLOOKUP(Form_Responses1[[#This Row],[Adanya keterampilan yang baik dalam berinteraksi untuk beradaptasi dengan penyesuaian diri (perilaku adaptif)?]],Sheet1!A$2:B$3,2,FALSE)</f>
        <v>0</v>
      </c>
      <c r="AQ55" s="20" t="s">
        <v>27</v>
      </c>
      <c r="AR55" s="19">
        <f>VLOOKUP(Form_Responses1[[#This Row],[Individu yang berhasil memenuhi kebutuhan dan menyelesaikan masalahnya, maka akan terjadinya perilaku yang adaptif?]],Sheet1!A$2:B$3,2,FALSE)</f>
        <v>0</v>
      </c>
    </row>
    <row r="56" spans="1:44" ht="12.5" x14ac:dyDescent="0.25">
      <c r="A56" s="4">
        <v>45630.472572824074</v>
      </c>
      <c r="B56" s="5" t="s">
        <v>140</v>
      </c>
      <c r="C56" s="5" t="s">
        <v>141</v>
      </c>
      <c r="D56" s="6" t="s">
        <v>70</v>
      </c>
      <c r="E56" s="15" t="s">
        <v>28</v>
      </c>
      <c r="F56" s="15">
        <f>VLOOKUP(Form_Responses1[[#This Row],[Apakah penyesuaian diri ( perilaku adaptif ) membantu seseorang menyesuaikan diri dengan lingkungannya?]],Sheet1!A$2:B$3,2,FALSE)</f>
        <v>1</v>
      </c>
      <c r="G56" s="5" t="s">
        <v>28</v>
      </c>
      <c r="H56" s="15">
        <f>VLOOKUP(Form_Responses1[[#This Row],[Apakah daya juang (resiliensi) diri dapat membantu seseorang menghadapi tekanan atau masalah sehari-hari?]],Sheet1!A$2:B$3,2,FALSE)</f>
        <v>1</v>
      </c>
      <c r="I56" s="15" t="s">
        <v>28</v>
      </c>
      <c r="J56" s="15">
        <f>VLOOKUP(Form_Responses1[[#This Row],[Apakah penyesuaian diri (perilaku adaptif) dipengaruhi oleh kemampuan daya juang (resiliensi) seseorang?]],Sheet1!A$2:B$3,2,FALSE)</f>
        <v>1</v>
      </c>
      <c r="K56" s="15" t="s">
        <v>28</v>
      </c>
      <c r="L56" s="15">
        <f>VLOOKUP(Form_Responses1[[#This Row],[Apakah daya juang (resiliensi) diri dapat di kembangkan melalui pengalaman hidup?]],Sheet1!A$2:B$3,2,FALSE)</f>
        <v>1</v>
      </c>
      <c r="M56" s="15" t="s">
        <v>28</v>
      </c>
      <c r="N56" s="15">
        <f>VLOOKUP(Form_Responses1[[#This Row],[Apakah anda percaya bahwa seseorang dengan daya juang (resiliensi) tinggi lebih mudah beradaptasi dengan perubahan?]],Sheet1!A$2:B$3,2,FALSE)</f>
        <v>1</v>
      </c>
      <c r="O56" s="15" t="s">
        <v>28</v>
      </c>
      <c r="P56" s="15">
        <f>VLOOKUP(Form_Responses1[[#This Row],[Apakah penyesuaian diri (perilaku adaptif) penting untuk membantu seseorang menghadapi tantangan dalam kehidupan?]],Sheet1!A$2:B$3,2,FALSE)</f>
        <v>1</v>
      </c>
      <c r="Q56" s="15" t="s">
        <v>28</v>
      </c>
      <c r="R56" s="15">
        <f>VLOOKUP(Form_Responses1[[#This Row],[Apakah daya juang (resiliensi) dapat membantu seseorang mengelola emosinya dalam situasi sulit?]],Sheet1!A$2:B$3,2,FALSE)</f>
        <v>1</v>
      </c>
      <c r="S56" s="15" t="s">
        <v>28</v>
      </c>
      <c r="T56" s="15">
        <f>VLOOKUP(Form_Responses1[[#This Row],[Apakah anda memahami bahwa daya juang (resiliensi diri) adalah kemampuan untuk bangkit dari kegagalan?]],Sheet1!A$2:B$3,2,FALSE)</f>
        <v>1</v>
      </c>
      <c r="U56" s="15" t="s">
        <v>27</v>
      </c>
      <c r="V56" s="15">
        <f>VLOOKUP(Form_Responses1[[#This Row],[Apakah penyesuaian diri (perilaku adaptif) membantu seseorang mengatasi perubahan lingkungan yang tidak terduga?]],Sheet1!A$2:B$3,2,FALSE)</f>
        <v>0</v>
      </c>
      <c r="W56" s="15" t="s">
        <v>28</v>
      </c>
      <c r="X56" s="15">
        <f>VLOOKUP(Form_Responses1[[#This Row],[Apakah anda merasa bahwa daya juang (resiliensi diri) adalah keterampilan yang penting untuk masa depan?]],Sheet1!A$2:B$3,2,FALSE)</f>
        <v>1</v>
      </c>
      <c r="Y56" s="15" t="s">
        <v>28</v>
      </c>
      <c r="Z56" s="15">
        <f>VLOOKUP(Form_Responses1[[#This Row],[Apakah anda merasa bahwa daya juang (resiliensi diri) berperan dalam membantu individu  mengelola tekanan sosial?]],Sheet1!A$2:B$3,2,FALSE)</f>
        <v>1</v>
      </c>
      <c r="AA56" s="15" t="s">
        <v>28</v>
      </c>
      <c r="AB56" s="15">
        <f>VLOOKUP(Form_Responses1[[#This Row],[Apakah penyesuaian diri (perilaku  adaptif) adalah pelampiasan dari seseorang karena orang-orang di sekitarnya?]],Sheet1!A$2:B$3,2,FALSE)</f>
        <v>1</v>
      </c>
      <c r="AC56" s="15" t="s">
        <v>28</v>
      </c>
      <c r="AD56" s="15">
        <f>VLOOKUP(Form_Responses1[[#This Row],[Seseorang perlu memiliki kemampuan untuk menyesuaikan diri dengan norma atau standar yang ada di lingkungan sosialnya?]],Sheet1!A$2:B$3,2,FALSE)</f>
        <v>1</v>
      </c>
      <c r="AE56" s="15" t="s">
        <v>28</v>
      </c>
      <c r="AF56" s="15">
        <f>VLOOKUP(Form_Responses1[[#This Row],[Daya juang (Resiliensi) yang tinggi akan cenderung lebih mampu menghadapi tantangan dan stres dalam kehidupannya?]],Sheet1!A$2:B$3,2,FALSE)</f>
        <v>1</v>
      </c>
      <c r="AG56" s="15" t="s">
        <v>28</v>
      </c>
      <c r="AH56" s="15">
        <f>VLOOKUP(Form_Responses1[[#This Row],[Status ekonomi mempengaruhi terjadinya penyesuaian diri (perilaku adaptif) dan daya juang (resiliensi) individu?]],Sheet1!A$2:B$3,2,FALSE)</f>
        <v>1</v>
      </c>
      <c r="AI56" s="15" t="s">
        <v>28</v>
      </c>
      <c r="AJ56" s="15">
        <f>VLOOKUP(Form_Responses1[[#This Row],[Kepribadian seseorang yang berbeda-beda mempengaruhi terjadinya penyesuaian diri (perilaku adaptif) dan daya juang (resiliensi) individu?]],Sheet1!A$2:B$3,2,FALSE)</f>
        <v>1</v>
      </c>
      <c r="AK56" s="15" t="s">
        <v>28</v>
      </c>
      <c r="AL56" s="15">
        <f>VLOOKUP(Form_Responses1[[#This Row],[Apakah faktor keluarga penting dalam membentuk penyesuaian diri?]],Sheet1!A$2:B$3,2,FALSE)</f>
        <v>1</v>
      </c>
      <c r="AM56" s="15" t="s">
        <v>28</v>
      </c>
      <c r="AN56" s="15">
        <f>VLOOKUP(Form_Responses1[[#This Row],[Meningkatkan ketahanan individu dan menurunkan tingkat stres adalah cara efikasi diri yang baik?]],Sheet1!A$2:B$3,2,FALSE)</f>
        <v>1</v>
      </c>
      <c r="AO56" s="15" t="s">
        <v>28</v>
      </c>
      <c r="AP56" s="22">
        <f>VLOOKUP(Form_Responses1[[#This Row],[Adanya keterampilan yang baik dalam berinteraksi untuk beradaptasi dengan penyesuaian diri (perilaku adaptif)?]],Sheet1!A$2:B$3,2,FALSE)</f>
        <v>1</v>
      </c>
      <c r="AQ56" s="18" t="s">
        <v>27</v>
      </c>
      <c r="AR56" s="19">
        <f>VLOOKUP(Form_Responses1[[#This Row],[Individu yang berhasil memenuhi kebutuhan dan menyelesaikan masalahnya, maka akan terjadinya perilaku yang adaptif?]],Sheet1!A$2:B$3,2,FALSE)</f>
        <v>0</v>
      </c>
    </row>
    <row r="57" spans="1:44" ht="12.5" x14ac:dyDescent="0.25">
      <c r="A57" s="7">
        <v>45630.473319016208</v>
      </c>
      <c r="B57" s="8" t="s">
        <v>142</v>
      </c>
      <c r="C57" s="8" t="s">
        <v>143</v>
      </c>
      <c r="D57" s="9" t="s">
        <v>70</v>
      </c>
      <c r="E57" s="16" t="s">
        <v>28</v>
      </c>
      <c r="F57" s="16">
        <f>VLOOKUP(Form_Responses1[[#This Row],[Apakah penyesuaian diri ( perilaku adaptif ) membantu seseorang menyesuaikan diri dengan lingkungannya?]],Sheet1!A$2:B$3,2,FALSE)</f>
        <v>1</v>
      </c>
      <c r="G57" s="8" t="s">
        <v>28</v>
      </c>
      <c r="H57" s="16">
        <f>VLOOKUP(Form_Responses1[[#This Row],[Apakah daya juang (resiliensi) diri dapat membantu seseorang menghadapi tekanan atau masalah sehari-hari?]],Sheet1!A$2:B$3,2,FALSE)</f>
        <v>1</v>
      </c>
      <c r="I57" s="16" t="s">
        <v>28</v>
      </c>
      <c r="J57" s="16">
        <f>VLOOKUP(Form_Responses1[[#This Row],[Apakah penyesuaian diri (perilaku adaptif) dipengaruhi oleh kemampuan daya juang (resiliensi) seseorang?]],Sheet1!A$2:B$3,2,FALSE)</f>
        <v>1</v>
      </c>
      <c r="K57" s="16" t="s">
        <v>28</v>
      </c>
      <c r="L57" s="16">
        <f>VLOOKUP(Form_Responses1[[#This Row],[Apakah daya juang (resiliensi) diri dapat di kembangkan melalui pengalaman hidup?]],Sheet1!A$2:B$3,2,FALSE)</f>
        <v>1</v>
      </c>
      <c r="M57" s="16" t="s">
        <v>28</v>
      </c>
      <c r="N57" s="16">
        <f>VLOOKUP(Form_Responses1[[#This Row],[Apakah anda percaya bahwa seseorang dengan daya juang (resiliensi) tinggi lebih mudah beradaptasi dengan perubahan?]],Sheet1!A$2:B$3,2,FALSE)</f>
        <v>1</v>
      </c>
      <c r="O57" s="16" t="s">
        <v>28</v>
      </c>
      <c r="P57" s="16">
        <f>VLOOKUP(Form_Responses1[[#This Row],[Apakah penyesuaian diri (perilaku adaptif) penting untuk membantu seseorang menghadapi tantangan dalam kehidupan?]],Sheet1!A$2:B$3,2,FALSE)</f>
        <v>1</v>
      </c>
      <c r="Q57" s="16" t="s">
        <v>28</v>
      </c>
      <c r="R57" s="16">
        <f>VLOOKUP(Form_Responses1[[#This Row],[Apakah daya juang (resiliensi) dapat membantu seseorang mengelola emosinya dalam situasi sulit?]],Sheet1!A$2:B$3,2,FALSE)</f>
        <v>1</v>
      </c>
      <c r="S57" s="16" t="s">
        <v>28</v>
      </c>
      <c r="T57" s="16">
        <f>VLOOKUP(Form_Responses1[[#This Row],[Apakah anda memahami bahwa daya juang (resiliensi diri) adalah kemampuan untuk bangkit dari kegagalan?]],Sheet1!A$2:B$3,2,FALSE)</f>
        <v>1</v>
      </c>
      <c r="U57" s="16" t="s">
        <v>28</v>
      </c>
      <c r="V57" s="16">
        <f>VLOOKUP(Form_Responses1[[#This Row],[Apakah penyesuaian diri (perilaku adaptif) membantu seseorang mengatasi perubahan lingkungan yang tidak terduga?]],Sheet1!A$2:B$3,2,FALSE)</f>
        <v>1</v>
      </c>
      <c r="W57" s="16" t="s">
        <v>28</v>
      </c>
      <c r="X57" s="16">
        <f>VLOOKUP(Form_Responses1[[#This Row],[Apakah anda merasa bahwa daya juang (resiliensi diri) adalah keterampilan yang penting untuk masa depan?]],Sheet1!A$2:B$3,2,FALSE)</f>
        <v>1</v>
      </c>
      <c r="Y57" s="16" t="s">
        <v>28</v>
      </c>
      <c r="Z57" s="16">
        <f>VLOOKUP(Form_Responses1[[#This Row],[Apakah anda merasa bahwa daya juang (resiliensi diri) berperan dalam membantu individu  mengelola tekanan sosial?]],Sheet1!A$2:B$3,2,FALSE)</f>
        <v>1</v>
      </c>
      <c r="AA57" s="16" t="s">
        <v>28</v>
      </c>
      <c r="AB57" s="16">
        <f>VLOOKUP(Form_Responses1[[#This Row],[Apakah penyesuaian diri (perilaku  adaptif) adalah pelampiasan dari seseorang karena orang-orang di sekitarnya?]],Sheet1!A$2:B$3,2,FALSE)</f>
        <v>1</v>
      </c>
      <c r="AC57" s="16" t="s">
        <v>28</v>
      </c>
      <c r="AD57" s="16">
        <f>VLOOKUP(Form_Responses1[[#This Row],[Seseorang perlu memiliki kemampuan untuk menyesuaikan diri dengan norma atau standar yang ada di lingkungan sosialnya?]],Sheet1!A$2:B$3,2,FALSE)</f>
        <v>1</v>
      </c>
      <c r="AE57" s="16" t="s">
        <v>28</v>
      </c>
      <c r="AF57" s="16">
        <f>VLOOKUP(Form_Responses1[[#This Row],[Daya juang (Resiliensi) yang tinggi akan cenderung lebih mampu menghadapi tantangan dan stres dalam kehidupannya?]],Sheet1!A$2:B$3,2,FALSE)</f>
        <v>1</v>
      </c>
      <c r="AG57" s="16" t="s">
        <v>28</v>
      </c>
      <c r="AH57" s="16">
        <f>VLOOKUP(Form_Responses1[[#This Row],[Status ekonomi mempengaruhi terjadinya penyesuaian diri (perilaku adaptif) dan daya juang (resiliensi) individu?]],Sheet1!A$2:B$3,2,FALSE)</f>
        <v>1</v>
      </c>
      <c r="AI57" s="16" t="s">
        <v>28</v>
      </c>
      <c r="AJ57" s="16">
        <f>VLOOKUP(Form_Responses1[[#This Row],[Kepribadian seseorang yang berbeda-beda mempengaruhi terjadinya penyesuaian diri (perilaku adaptif) dan daya juang (resiliensi) individu?]],Sheet1!A$2:B$3,2,FALSE)</f>
        <v>1</v>
      </c>
      <c r="AK57" s="16" t="s">
        <v>28</v>
      </c>
      <c r="AL57" s="16">
        <f>VLOOKUP(Form_Responses1[[#This Row],[Apakah faktor keluarga penting dalam membentuk penyesuaian diri?]],Sheet1!A$2:B$3,2,FALSE)</f>
        <v>1</v>
      </c>
      <c r="AM57" s="16" t="s">
        <v>28</v>
      </c>
      <c r="AN57" s="16">
        <f>VLOOKUP(Form_Responses1[[#This Row],[Meningkatkan ketahanan individu dan menurunkan tingkat stres adalah cara efikasi diri yang baik?]],Sheet1!A$2:B$3,2,FALSE)</f>
        <v>1</v>
      </c>
      <c r="AO57" s="16" t="s">
        <v>28</v>
      </c>
      <c r="AP57" s="23">
        <f>VLOOKUP(Form_Responses1[[#This Row],[Adanya keterampilan yang baik dalam berinteraksi untuk beradaptasi dengan penyesuaian diri (perilaku adaptif)?]],Sheet1!A$2:B$3,2,FALSE)</f>
        <v>1</v>
      </c>
      <c r="AQ57" s="20" t="s">
        <v>27</v>
      </c>
      <c r="AR57" s="19">
        <f>VLOOKUP(Form_Responses1[[#This Row],[Individu yang berhasil memenuhi kebutuhan dan menyelesaikan masalahnya, maka akan terjadinya perilaku yang adaptif?]],Sheet1!A$2:B$3,2,FALSE)</f>
        <v>0</v>
      </c>
    </row>
    <row r="58" spans="1:44" ht="12.5" x14ac:dyDescent="0.25">
      <c r="A58" s="4">
        <v>45630.474066574076</v>
      </c>
      <c r="B58" s="5" t="s">
        <v>144</v>
      </c>
      <c r="C58" s="5" t="s">
        <v>145</v>
      </c>
      <c r="D58" s="5" t="s">
        <v>34</v>
      </c>
      <c r="E58" s="15" t="s">
        <v>28</v>
      </c>
      <c r="F58" s="15">
        <f>VLOOKUP(Form_Responses1[[#This Row],[Apakah penyesuaian diri ( perilaku adaptif ) membantu seseorang menyesuaikan diri dengan lingkungannya?]],Sheet1!A$2:B$3,2,FALSE)</f>
        <v>1</v>
      </c>
      <c r="G58" s="5" t="s">
        <v>28</v>
      </c>
      <c r="H58" s="15">
        <f>VLOOKUP(Form_Responses1[[#This Row],[Apakah daya juang (resiliensi) diri dapat membantu seseorang menghadapi tekanan atau masalah sehari-hari?]],Sheet1!A$2:B$3,2,FALSE)</f>
        <v>1</v>
      </c>
      <c r="I58" s="15" t="s">
        <v>28</v>
      </c>
      <c r="J58" s="15">
        <f>VLOOKUP(Form_Responses1[[#This Row],[Apakah penyesuaian diri (perilaku adaptif) dipengaruhi oleh kemampuan daya juang (resiliensi) seseorang?]],Sheet1!A$2:B$3,2,FALSE)</f>
        <v>1</v>
      </c>
      <c r="K58" s="15" t="s">
        <v>28</v>
      </c>
      <c r="L58" s="15">
        <f>VLOOKUP(Form_Responses1[[#This Row],[Apakah daya juang (resiliensi) diri dapat di kembangkan melalui pengalaman hidup?]],Sheet1!A$2:B$3,2,FALSE)</f>
        <v>1</v>
      </c>
      <c r="M58" s="15" t="s">
        <v>28</v>
      </c>
      <c r="N58" s="15">
        <f>VLOOKUP(Form_Responses1[[#This Row],[Apakah anda percaya bahwa seseorang dengan daya juang (resiliensi) tinggi lebih mudah beradaptasi dengan perubahan?]],Sheet1!A$2:B$3,2,FALSE)</f>
        <v>1</v>
      </c>
      <c r="O58" s="15" t="s">
        <v>28</v>
      </c>
      <c r="P58" s="15">
        <f>VLOOKUP(Form_Responses1[[#This Row],[Apakah penyesuaian diri (perilaku adaptif) penting untuk membantu seseorang menghadapi tantangan dalam kehidupan?]],Sheet1!A$2:B$3,2,FALSE)</f>
        <v>1</v>
      </c>
      <c r="Q58" s="15" t="s">
        <v>28</v>
      </c>
      <c r="R58" s="15">
        <f>VLOOKUP(Form_Responses1[[#This Row],[Apakah daya juang (resiliensi) dapat membantu seseorang mengelola emosinya dalam situasi sulit?]],Sheet1!A$2:B$3,2,FALSE)</f>
        <v>1</v>
      </c>
      <c r="S58" s="15" t="s">
        <v>28</v>
      </c>
      <c r="T58" s="15">
        <f>VLOOKUP(Form_Responses1[[#This Row],[Apakah anda memahami bahwa daya juang (resiliensi diri) adalah kemampuan untuk bangkit dari kegagalan?]],Sheet1!A$2:B$3,2,FALSE)</f>
        <v>1</v>
      </c>
      <c r="U58" s="15" t="s">
        <v>28</v>
      </c>
      <c r="V58" s="15">
        <f>VLOOKUP(Form_Responses1[[#This Row],[Apakah penyesuaian diri (perilaku adaptif) membantu seseorang mengatasi perubahan lingkungan yang tidak terduga?]],Sheet1!A$2:B$3,2,FALSE)</f>
        <v>1</v>
      </c>
      <c r="W58" s="15" t="s">
        <v>28</v>
      </c>
      <c r="X58" s="15">
        <f>VLOOKUP(Form_Responses1[[#This Row],[Apakah anda merasa bahwa daya juang (resiliensi diri) adalah keterampilan yang penting untuk masa depan?]],Sheet1!A$2:B$3,2,FALSE)</f>
        <v>1</v>
      </c>
      <c r="Y58" s="15" t="s">
        <v>28</v>
      </c>
      <c r="Z58" s="15">
        <f>VLOOKUP(Form_Responses1[[#This Row],[Apakah anda merasa bahwa daya juang (resiliensi diri) berperan dalam membantu individu  mengelola tekanan sosial?]],Sheet1!A$2:B$3,2,FALSE)</f>
        <v>1</v>
      </c>
      <c r="AA58" s="15" t="s">
        <v>28</v>
      </c>
      <c r="AB58" s="15">
        <f>VLOOKUP(Form_Responses1[[#This Row],[Apakah penyesuaian diri (perilaku  adaptif) adalah pelampiasan dari seseorang karena orang-orang di sekitarnya?]],Sheet1!A$2:B$3,2,FALSE)</f>
        <v>1</v>
      </c>
      <c r="AC58" s="15" t="s">
        <v>28</v>
      </c>
      <c r="AD58" s="15">
        <f>VLOOKUP(Form_Responses1[[#This Row],[Seseorang perlu memiliki kemampuan untuk menyesuaikan diri dengan norma atau standar yang ada di lingkungan sosialnya?]],Sheet1!A$2:B$3,2,FALSE)</f>
        <v>1</v>
      </c>
      <c r="AE58" s="15" t="s">
        <v>28</v>
      </c>
      <c r="AF58" s="15">
        <f>VLOOKUP(Form_Responses1[[#This Row],[Daya juang (Resiliensi) yang tinggi akan cenderung lebih mampu menghadapi tantangan dan stres dalam kehidupannya?]],Sheet1!A$2:B$3,2,FALSE)</f>
        <v>1</v>
      </c>
      <c r="AG58" s="15" t="s">
        <v>28</v>
      </c>
      <c r="AH58" s="15">
        <f>VLOOKUP(Form_Responses1[[#This Row],[Status ekonomi mempengaruhi terjadinya penyesuaian diri (perilaku adaptif) dan daya juang (resiliensi) individu?]],Sheet1!A$2:B$3,2,FALSE)</f>
        <v>1</v>
      </c>
      <c r="AI58" s="15" t="s">
        <v>28</v>
      </c>
      <c r="AJ58" s="15">
        <f>VLOOKUP(Form_Responses1[[#This Row],[Kepribadian seseorang yang berbeda-beda mempengaruhi terjadinya penyesuaian diri (perilaku adaptif) dan daya juang (resiliensi) individu?]],Sheet1!A$2:B$3,2,FALSE)</f>
        <v>1</v>
      </c>
      <c r="AK58" s="15" t="s">
        <v>28</v>
      </c>
      <c r="AL58" s="15">
        <f>VLOOKUP(Form_Responses1[[#This Row],[Apakah faktor keluarga penting dalam membentuk penyesuaian diri?]],Sheet1!A$2:B$3,2,FALSE)</f>
        <v>1</v>
      </c>
      <c r="AM58" s="15" t="s">
        <v>28</v>
      </c>
      <c r="AN58" s="15">
        <f>VLOOKUP(Form_Responses1[[#This Row],[Meningkatkan ketahanan individu dan menurunkan tingkat stres adalah cara efikasi diri yang baik?]],Sheet1!A$2:B$3,2,FALSE)</f>
        <v>1</v>
      </c>
      <c r="AO58" s="15" t="s">
        <v>28</v>
      </c>
      <c r="AP58" s="22">
        <f>VLOOKUP(Form_Responses1[[#This Row],[Adanya keterampilan yang baik dalam berinteraksi untuk beradaptasi dengan penyesuaian diri (perilaku adaptif)?]],Sheet1!A$2:B$3,2,FALSE)</f>
        <v>1</v>
      </c>
      <c r="AQ58" s="18" t="s">
        <v>27</v>
      </c>
      <c r="AR58" s="19">
        <f>VLOOKUP(Form_Responses1[[#This Row],[Individu yang berhasil memenuhi kebutuhan dan menyelesaikan masalahnya, maka akan terjadinya perilaku yang adaptif?]],Sheet1!A$2:B$3,2,FALSE)</f>
        <v>0</v>
      </c>
    </row>
    <row r="59" spans="1:44" ht="12.5" x14ac:dyDescent="0.25">
      <c r="A59" s="7">
        <v>45630.474754710653</v>
      </c>
      <c r="B59" s="8" t="s">
        <v>146</v>
      </c>
      <c r="C59" s="8" t="s">
        <v>147</v>
      </c>
      <c r="D59" s="9" t="s">
        <v>31</v>
      </c>
      <c r="E59" s="16" t="s">
        <v>28</v>
      </c>
      <c r="F59" s="16">
        <f>VLOOKUP(Form_Responses1[[#This Row],[Apakah penyesuaian diri ( perilaku adaptif ) membantu seseorang menyesuaikan diri dengan lingkungannya?]],Sheet1!A$2:B$3,2,FALSE)</f>
        <v>1</v>
      </c>
      <c r="G59" s="8" t="s">
        <v>28</v>
      </c>
      <c r="H59" s="16">
        <f>VLOOKUP(Form_Responses1[[#This Row],[Apakah daya juang (resiliensi) diri dapat membantu seseorang menghadapi tekanan atau masalah sehari-hari?]],Sheet1!A$2:B$3,2,FALSE)</f>
        <v>1</v>
      </c>
      <c r="I59" s="16" t="s">
        <v>28</v>
      </c>
      <c r="J59" s="16">
        <f>VLOOKUP(Form_Responses1[[#This Row],[Apakah penyesuaian diri (perilaku adaptif) dipengaruhi oleh kemampuan daya juang (resiliensi) seseorang?]],Sheet1!A$2:B$3,2,FALSE)</f>
        <v>1</v>
      </c>
      <c r="K59" s="16" t="s">
        <v>28</v>
      </c>
      <c r="L59" s="16">
        <f>VLOOKUP(Form_Responses1[[#This Row],[Apakah daya juang (resiliensi) diri dapat di kembangkan melalui pengalaman hidup?]],Sheet1!A$2:B$3,2,FALSE)</f>
        <v>1</v>
      </c>
      <c r="M59" s="16" t="s">
        <v>28</v>
      </c>
      <c r="N59" s="16">
        <f>VLOOKUP(Form_Responses1[[#This Row],[Apakah anda percaya bahwa seseorang dengan daya juang (resiliensi) tinggi lebih mudah beradaptasi dengan perubahan?]],Sheet1!A$2:B$3,2,FALSE)</f>
        <v>1</v>
      </c>
      <c r="O59" s="16" t="s">
        <v>28</v>
      </c>
      <c r="P59" s="16">
        <f>VLOOKUP(Form_Responses1[[#This Row],[Apakah penyesuaian diri (perilaku adaptif) penting untuk membantu seseorang menghadapi tantangan dalam kehidupan?]],Sheet1!A$2:B$3,2,FALSE)</f>
        <v>1</v>
      </c>
      <c r="Q59" s="16" t="s">
        <v>28</v>
      </c>
      <c r="R59" s="16">
        <f>VLOOKUP(Form_Responses1[[#This Row],[Apakah daya juang (resiliensi) dapat membantu seseorang mengelola emosinya dalam situasi sulit?]],Sheet1!A$2:B$3,2,FALSE)</f>
        <v>1</v>
      </c>
      <c r="S59" s="16" t="s">
        <v>28</v>
      </c>
      <c r="T59" s="16">
        <f>VLOOKUP(Form_Responses1[[#This Row],[Apakah anda memahami bahwa daya juang (resiliensi diri) adalah kemampuan untuk bangkit dari kegagalan?]],Sheet1!A$2:B$3,2,FALSE)</f>
        <v>1</v>
      </c>
      <c r="U59" s="16" t="s">
        <v>28</v>
      </c>
      <c r="V59" s="16">
        <f>VLOOKUP(Form_Responses1[[#This Row],[Apakah penyesuaian diri (perilaku adaptif) membantu seseorang mengatasi perubahan lingkungan yang tidak terduga?]],Sheet1!A$2:B$3,2,FALSE)</f>
        <v>1</v>
      </c>
      <c r="W59" s="16" t="s">
        <v>28</v>
      </c>
      <c r="X59" s="16">
        <f>VLOOKUP(Form_Responses1[[#This Row],[Apakah anda merasa bahwa daya juang (resiliensi diri) adalah keterampilan yang penting untuk masa depan?]],Sheet1!A$2:B$3,2,FALSE)</f>
        <v>1</v>
      </c>
      <c r="Y59" s="16" t="s">
        <v>28</v>
      </c>
      <c r="Z59" s="16">
        <f>VLOOKUP(Form_Responses1[[#This Row],[Apakah anda merasa bahwa daya juang (resiliensi diri) berperan dalam membantu individu  mengelola tekanan sosial?]],Sheet1!A$2:B$3,2,FALSE)</f>
        <v>1</v>
      </c>
      <c r="AA59" s="16" t="s">
        <v>28</v>
      </c>
      <c r="AB59" s="16">
        <f>VLOOKUP(Form_Responses1[[#This Row],[Apakah penyesuaian diri (perilaku  adaptif) adalah pelampiasan dari seseorang karena orang-orang di sekitarnya?]],Sheet1!A$2:B$3,2,FALSE)</f>
        <v>1</v>
      </c>
      <c r="AC59" s="16" t="s">
        <v>28</v>
      </c>
      <c r="AD59" s="16">
        <f>VLOOKUP(Form_Responses1[[#This Row],[Seseorang perlu memiliki kemampuan untuk menyesuaikan diri dengan norma atau standar yang ada di lingkungan sosialnya?]],Sheet1!A$2:B$3,2,FALSE)</f>
        <v>1</v>
      </c>
      <c r="AE59" s="16" t="s">
        <v>28</v>
      </c>
      <c r="AF59" s="16">
        <f>VLOOKUP(Form_Responses1[[#This Row],[Daya juang (Resiliensi) yang tinggi akan cenderung lebih mampu menghadapi tantangan dan stres dalam kehidupannya?]],Sheet1!A$2:B$3,2,FALSE)</f>
        <v>1</v>
      </c>
      <c r="AG59" s="16" t="s">
        <v>28</v>
      </c>
      <c r="AH59" s="16">
        <f>VLOOKUP(Form_Responses1[[#This Row],[Status ekonomi mempengaruhi terjadinya penyesuaian diri (perilaku adaptif) dan daya juang (resiliensi) individu?]],Sheet1!A$2:B$3,2,FALSE)</f>
        <v>1</v>
      </c>
      <c r="AI59" s="16" t="s">
        <v>28</v>
      </c>
      <c r="AJ59" s="16">
        <f>VLOOKUP(Form_Responses1[[#This Row],[Kepribadian seseorang yang berbeda-beda mempengaruhi terjadinya penyesuaian diri (perilaku adaptif) dan daya juang (resiliensi) individu?]],Sheet1!A$2:B$3,2,FALSE)</f>
        <v>1</v>
      </c>
      <c r="AK59" s="16" t="s">
        <v>28</v>
      </c>
      <c r="AL59" s="16">
        <f>VLOOKUP(Form_Responses1[[#This Row],[Apakah faktor keluarga penting dalam membentuk penyesuaian diri?]],Sheet1!A$2:B$3,2,FALSE)</f>
        <v>1</v>
      </c>
      <c r="AM59" s="16" t="s">
        <v>28</v>
      </c>
      <c r="AN59" s="16">
        <f>VLOOKUP(Form_Responses1[[#This Row],[Meningkatkan ketahanan individu dan menurunkan tingkat stres adalah cara efikasi diri yang baik?]],Sheet1!A$2:B$3,2,FALSE)</f>
        <v>1</v>
      </c>
      <c r="AO59" s="16" t="s">
        <v>28</v>
      </c>
      <c r="AP59" s="23">
        <f>VLOOKUP(Form_Responses1[[#This Row],[Adanya keterampilan yang baik dalam berinteraksi untuk beradaptasi dengan penyesuaian diri (perilaku adaptif)?]],Sheet1!A$2:B$3,2,FALSE)</f>
        <v>1</v>
      </c>
      <c r="AQ59" s="20" t="s">
        <v>27</v>
      </c>
      <c r="AR59" s="19">
        <f>VLOOKUP(Form_Responses1[[#This Row],[Individu yang berhasil memenuhi kebutuhan dan menyelesaikan masalahnya, maka akan terjadinya perilaku yang adaptif?]],Sheet1!A$2:B$3,2,FALSE)</f>
        <v>0</v>
      </c>
    </row>
    <row r="60" spans="1:44" ht="12.5" x14ac:dyDescent="0.25">
      <c r="A60" s="4">
        <v>45630.475516585648</v>
      </c>
      <c r="B60" s="5" t="s">
        <v>148</v>
      </c>
      <c r="C60" s="5" t="s">
        <v>149</v>
      </c>
      <c r="D60" s="5" t="s">
        <v>40</v>
      </c>
      <c r="E60" s="15" t="s">
        <v>28</v>
      </c>
      <c r="F60" s="15">
        <f>VLOOKUP(Form_Responses1[[#This Row],[Apakah penyesuaian diri ( perilaku adaptif ) membantu seseorang menyesuaikan diri dengan lingkungannya?]],Sheet1!A$2:B$3,2,FALSE)</f>
        <v>1</v>
      </c>
      <c r="G60" s="5" t="s">
        <v>28</v>
      </c>
      <c r="H60" s="15">
        <f>VLOOKUP(Form_Responses1[[#This Row],[Apakah daya juang (resiliensi) diri dapat membantu seseorang menghadapi tekanan atau masalah sehari-hari?]],Sheet1!A$2:B$3,2,FALSE)</f>
        <v>1</v>
      </c>
      <c r="I60" s="15" t="s">
        <v>28</v>
      </c>
      <c r="J60" s="15">
        <f>VLOOKUP(Form_Responses1[[#This Row],[Apakah penyesuaian diri (perilaku adaptif) dipengaruhi oleh kemampuan daya juang (resiliensi) seseorang?]],Sheet1!A$2:B$3,2,FALSE)</f>
        <v>1</v>
      </c>
      <c r="K60" s="15" t="s">
        <v>28</v>
      </c>
      <c r="L60" s="15">
        <f>VLOOKUP(Form_Responses1[[#This Row],[Apakah daya juang (resiliensi) diri dapat di kembangkan melalui pengalaman hidup?]],Sheet1!A$2:B$3,2,FALSE)</f>
        <v>1</v>
      </c>
      <c r="M60" s="15" t="s">
        <v>28</v>
      </c>
      <c r="N60" s="15">
        <f>VLOOKUP(Form_Responses1[[#This Row],[Apakah anda percaya bahwa seseorang dengan daya juang (resiliensi) tinggi lebih mudah beradaptasi dengan perubahan?]],Sheet1!A$2:B$3,2,FALSE)</f>
        <v>1</v>
      </c>
      <c r="O60" s="15" t="s">
        <v>28</v>
      </c>
      <c r="P60" s="15">
        <f>VLOOKUP(Form_Responses1[[#This Row],[Apakah penyesuaian diri (perilaku adaptif) penting untuk membantu seseorang menghadapi tantangan dalam kehidupan?]],Sheet1!A$2:B$3,2,FALSE)</f>
        <v>1</v>
      </c>
      <c r="Q60" s="15" t="s">
        <v>28</v>
      </c>
      <c r="R60" s="15">
        <f>VLOOKUP(Form_Responses1[[#This Row],[Apakah daya juang (resiliensi) dapat membantu seseorang mengelola emosinya dalam situasi sulit?]],Sheet1!A$2:B$3,2,FALSE)</f>
        <v>1</v>
      </c>
      <c r="S60" s="15" t="s">
        <v>28</v>
      </c>
      <c r="T60" s="15">
        <f>VLOOKUP(Form_Responses1[[#This Row],[Apakah anda memahami bahwa daya juang (resiliensi diri) adalah kemampuan untuk bangkit dari kegagalan?]],Sheet1!A$2:B$3,2,FALSE)</f>
        <v>1</v>
      </c>
      <c r="U60" s="15" t="s">
        <v>28</v>
      </c>
      <c r="V60" s="15">
        <f>VLOOKUP(Form_Responses1[[#This Row],[Apakah penyesuaian diri (perilaku adaptif) membantu seseorang mengatasi perubahan lingkungan yang tidak terduga?]],Sheet1!A$2:B$3,2,FALSE)</f>
        <v>1</v>
      </c>
      <c r="W60" s="15" t="s">
        <v>28</v>
      </c>
      <c r="X60" s="15">
        <f>VLOOKUP(Form_Responses1[[#This Row],[Apakah anda merasa bahwa daya juang (resiliensi diri) adalah keterampilan yang penting untuk masa depan?]],Sheet1!A$2:B$3,2,FALSE)</f>
        <v>1</v>
      </c>
      <c r="Y60" s="15" t="s">
        <v>28</v>
      </c>
      <c r="Z60" s="15">
        <f>VLOOKUP(Form_Responses1[[#This Row],[Apakah anda merasa bahwa daya juang (resiliensi diri) berperan dalam membantu individu  mengelola tekanan sosial?]],Sheet1!A$2:B$3,2,FALSE)</f>
        <v>1</v>
      </c>
      <c r="AA60" s="15" t="s">
        <v>28</v>
      </c>
      <c r="AB60" s="15">
        <f>VLOOKUP(Form_Responses1[[#This Row],[Apakah penyesuaian diri (perilaku  adaptif) adalah pelampiasan dari seseorang karena orang-orang di sekitarnya?]],Sheet1!A$2:B$3,2,FALSE)</f>
        <v>1</v>
      </c>
      <c r="AC60" s="15" t="s">
        <v>28</v>
      </c>
      <c r="AD60" s="15">
        <f>VLOOKUP(Form_Responses1[[#This Row],[Seseorang perlu memiliki kemampuan untuk menyesuaikan diri dengan norma atau standar yang ada di lingkungan sosialnya?]],Sheet1!A$2:B$3,2,FALSE)</f>
        <v>1</v>
      </c>
      <c r="AE60" s="15" t="s">
        <v>28</v>
      </c>
      <c r="AF60" s="15">
        <f>VLOOKUP(Form_Responses1[[#This Row],[Daya juang (Resiliensi) yang tinggi akan cenderung lebih mampu menghadapi tantangan dan stres dalam kehidupannya?]],Sheet1!A$2:B$3,2,FALSE)</f>
        <v>1</v>
      </c>
      <c r="AG60" s="15" t="s">
        <v>28</v>
      </c>
      <c r="AH60" s="15">
        <f>VLOOKUP(Form_Responses1[[#This Row],[Status ekonomi mempengaruhi terjadinya penyesuaian diri (perilaku adaptif) dan daya juang (resiliensi) individu?]],Sheet1!A$2:B$3,2,FALSE)</f>
        <v>1</v>
      </c>
      <c r="AI60" s="15" t="s">
        <v>28</v>
      </c>
      <c r="AJ60" s="15">
        <f>VLOOKUP(Form_Responses1[[#This Row],[Kepribadian seseorang yang berbeda-beda mempengaruhi terjadinya penyesuaian diri (perilaku adaptif) dan daya juang (resiliensi) individu?]],Sheet1!A$2:B$3,2,FALSE)</f>
        <v>1</v>
      </c>
      <c r="AK60" s="15" t="s">
        <v>28</v>
      </c>
      <c r="AL60" s="15">
        <f>VLOOKUP(Form_Responses1[[#This Row],[Apakah faktor keluarga penting dalam membentuk penyesuaian diri?]],Sheet1!A$2:B$3,2,FALSE)</f>
        <v>1</v>
      </c>
      <c r="AM60" s="15" t="s">
        <v>28</v>
      </c>
      <c r="AN60" s="15">
        <f>VLOOKUP(Form_Responses1[[#This Row],[Meningkatkan ketahanan individu dan menurunkan tingkat stres adalah cara efikasi diri yang baik?]],Sheet1!A$2:B$3,2,FALSE)</f>
        <v>1</v>
      </c>
      <c r="AO60" s="15" t="s">
        <v>28</v>
      </c>
      <c r="AP60" s="22">
        <f>VLOOKUP(Form_Responses1[[#This Row],[Adanya keterampilan yang baik dalam berinteraksi untuk beradaptasi dengan penyesuaian diri (perilaku adaptif)?]],Sheet1!A$2:B$3,2,FALSE)</f>
        <v>1</v>
      </c>
      <c r="AQ60" s="18" t="s">
        <v>27</v>
      </c>
      <c r="AR60" s="19">
        <f>VLOOKUP(Form_Responses1[[#This Row],[Individu yang berhasil memenuhi kebutuhan dan menyelesaikan masalahnya, maka akan terjadinya perilaku yang adaptif?]],Sheet1!A$2:B$3,2,FALSE)</f>
        <v>0</v>
      </c>
    </row>
    <row r="61" spans="1:44" ht="12.5" x14ac:dyDescent="0.25">
      <c r="A61" s="10">
        <v>45630.476041423608</v>
      </c>
      <c r="B61" s="11" t="s">
        <v>150</v>
      </c>
      <c r="C61" s="11" t="s">
        <v>45</v>
      </c>
      <c r="D61" s="11" t="s">
        <v>40</v>
      </c>
      <c r="E61" s="17" t="s">
        <v>28</v>
      </c>
      <c r="F61" s="17">
        <f>VLOOKUP(Form_Responses1[[#This Row],[Apakah penyesuaian diri ( perilaku adaptif ) membantu seseorang menyesuaikan diri dengan lingkungannya?]],Sheet1!A$2:B$3,2,FALSE)</f>
        <v>1</v>
      </c>
      <c r="G61" s="11" t="s">
        <v>28</v>
      </c>
      <c r="H61" s="17">
        <f>VLOOKUP(Form_Responses1[[#This Row],[Apakah daya juang (resiliensi) diri dapat membantu seseorang menghadapi tekanan atau masalah sehari-hari?]],Sheet1!A$2:B$3,2,FALSE)</f>
        <v>1</v>
      </c>
      <c r="I61" s="17" t="s">
        <v>28</v>
      </c>
      <c r="J61" s="17">
        <f>VLOOKUP(Form_Responses1[[#This Row],[Apakah penyesuaian diri (perilaku adaptif) dipengaruhi oleh kemampuan daya juang (resiliensi) seseorang?]],Sheet1!A$2:B$3,2,FALSE)</f>
        <v>1</v>
      </c>
      <c r="K61" s="17" t="s">
        <v>28</v>
      </c>
      <c r="L61" s="17">
        <f>VLOOKUP(Form_Responses1[[#This Row],[Apakah daya juang (resiliensi) diri dapat di kembangkan melalui pengalaman hidup?]],Sheet1!A$2:B$3,2,FALSE)</f>
        <v>1</v>
      </c>
      <c r="M61" s="17" t="s">
        <v>28</v>
      </c>
      <c r="N61" s="17">
        <f>VLOOKUP(Form_Responses1[[#This Row],[Apakah anda percaya bahwa seseorang dengan daya juang (resiliensi) tinggi lebih mudah beradaptasi dengan perubahan?]],Sheet1!A$2:B$3,2,FALSE)</f>
        <v>1</v>
      </c>
      <c r="O61" s="17" t="s">
        <v>28</v>
      </c>
      <c r="P61" s="17">
        <f>VLOOKUP(Form_Responses1[[#This Row],[Apakah penyesuaian diri (perilaku adaptif) penting untuk membantu seseorang menghadapi tantangan dalam kehidupan?]],Sheet1!A$2:B$3,2,FALSE)</f>
        <v>1</v>
      </c>
      <c r="Q61" s="17" t="s">
        <v>28</v>
      </c>
      <c r="R61" s="17">
        <f>VLOOKUP(Form_Responses1[[#This Row],[Apakah daya juang (resiliensi) dapat membantu seseorang mengelola emosinya dalam situasi sulit?]],Sheet1!A$2:B$3,2,FALSE)</f>
        <v>1</v>
      </c>
      <c r="S61" s="17" t="s">
        <v>28</v>
      </c>
      <c r="T61" s="17">
        <f>VLOOKUP(Form_Responses1[[#This Row],[Apakah anda memahami bahwa daya juang (resiliensi diri) adalah kemampuan untuk bangkit dari kegagalan?]],Sheet1!A$2:B$3,2,FALSE)</f>
        <v>1</v>
      </c>
      <c r="U61" s="17" t="s">
        <v>28</v>
      </c>
      <c r="V61" s="17">
        <f>VLOOKUP(Form_Responses1[[#This Row],[Apakah penyesuaian diri (perilaku adaptif) membantu seseorang mengatasi perubahan lingkungan yang tidak terduga?]],Sheet1!A$2:B$3,2,FALSE)</f>
        <v>1</v>
      </c>
      <c r="W61" s="17" t="s">
        <v>28</v>
      </c>
      <c r="X61" s="17">
        <f>VLOOKUP(Form_Responses1[[#This Row],[Apakah anda merasa bahwa daya juang (resiliensi diri) adalah keterampilan yang penting untuk masa depan?]],Sheet1!A$2:B$3,2,FALSE)</f>
        <v>1</v>
      </c>
      <c r="Y61" s="17" t="s">
        <v>28</v>
      </c>
      <c r="Z61" s="17">
        <f>VLOOKUP(Form_Responses1[[#This Row],[Apakah anda merasa bahwa daya juang (resiliensi diri) berperan dalam membantu individu  mengelola tekanan sosial?]],Sheet1!A$2:B$3,2,FALSE)</f>
        <v>1</v>
      </c>
      <c r="AA61" s="17" t="s">
        <v>28</v>
      </c>
      <c r="AB61" s="17">
        <f>VLOOKUP(Form_Responses1[[#This Row],[Apakah penyesuaian diri (perilaku  adaptif) adalah pelampiasan dari seseorang karena orang-orang di sekitarnya?]],Sheet1!A$2:B$3,2,FALSE)</f>
        <v>1</v>
      </c>
      <c r="AC61" s="17" t="s">
        <v>28</v>
      </c>
      <c r="AD61" s="17">
        <f>VLOOKUP(Form_Responses1[[#This Row],[Seseorang perlu memiliki kemampuan untuk menyesuaikan diri dengan norma atau standar yang ada di lingkungan sosialnya?]],Sheet1!A$2:B$3,2,FALSE)</f>
        <v>1</v>
      </c>
      <c r="AE61" s="17" t="s">
        <v>28</v>
      </c>
      <c r="AF61" s="17">
        <f>VLOOKUP(Form_Responses1[[#This Row],[Daya juang (Resiliensi) yang tinggi akan cenderung lebih mampu menghadapi tantangan dan stres dalam kehidupannya?]],Sheet1!A$2:B$3,2,FALSE)</f>
        <v>1</v>
      </c>
      <c r="AG61" s="17" t="s">
        <v>28</v>
      </c>
      <c r="AH61" s="17">
        <f>VLOOKUP(Form_Responses1[[#This Row],[Status ekonomi mempengaruhi terjadinya penyesuaian diri (perilaku adaptif) dan daya juang (resiliensi) individu?]],Sheet1!A$2:B$3,2,FALSE)</f>
        <v>1</v>
      </c>
      <c r="AI61" s="17" t="s">
        <v>28</v>
      </c>
      <c r="AJ61" s="17">
        <f>VLOOKUP(Form_Responses1[[#This Row],[Kepribadian seseorang yang berbeda-beda mempengaruhi terjadinya penyesuaian diri (perilaku adaptif) dan daya juang (resiliensi) individu?]],Sheet1!A$2:B$3,2,FALSE)</f>
        <v>1</v>
      </c>
      <c r="AK61" s="17" t="s">
        <v>28</v>
      </c>
      <c r="AL61" s="17">
        <f>VLOOKUP(Form_Responses1[[#This Row],[Apakah faktor keluarga penting dalam membentuk penyesuaian diri?]],Sheet1!A$2:B$3,2,FALSE)</f>
        <v>1</v>
      </c>
      <c r="AM61" s="17" t="s">
        <v>28</v>
      </c>
      <c r="AN61" s="17">
        <f>VLOOKUP(Form_Responses1[[#This Row],[Meningkatkan ketahanan individu dan menurunkan tingkat stres adalah cara efikasi diri yang baik?]],Sheet1!A$2:B$3,2,FALSE)</f>
        <v>1</v>
      </c>
      <c r="AO61" s="17" t="s">
        <v>28</v>
      </c>
      <c r="AP61" s="24">
        <f>VLOOKUP(Form_Responses1[[#This Row],[Adanya keterampilan yang baik dalam berinteraksi untuk beradaptasi dengan penyesuaian diri (perilaku adaptif)?]],Sheet1!A$2:B$3,2,FALSE)</f>
        <v>1</v>
      </c>
      <c r="AQ61" s="21" t="s">
        <v>27</v>
      </c>
      <c r="AR61" s="19">
        <f>VLOOKUP(Form_Responses1[[#This Row],[Individu yang berhasil memenuhi kebutuhan dan menyelesaikan masalahnya, maka akan terjadinya perilaku yang adaptif?]],Sheet1!A$2:B$3,2,FALSE)</f>
        <v>0</v>
      </c>
    </row>
  </sheetData>
  <phoneticPr fontId="2" type="noConversion"/>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1CB0F-CC43-427D-876D-243A1F25D379}">
  <dimension ref="A1:AU64"/>
  <sheetViews>
    <sheetView topLeftCell="AJ1" zoomScale="60" zoomScaleNormal="60" workbookViewId="0">
      <selection activeCell="AQ1" activeCellId="9" sqref="Y1:Y1048576 AA1:AA1048576 AC1:AC1048576 AE1:AE1048576 AG1:AG1048576 AI1:AI1048576 AK1:AK1048576 AM1:AM1048576 AO1:AO1048576 AQ1:AQ1048576"/>
    </sheetView>
  </sheetViews>
  <sheetFormatPr defaultColWidth="12.6328125" defaultRowHeight="12.5" x14ac:dyDescent="0.25"/>
  <cols>
    <col min="1" max="3" width="18.90625" style="31" customWidth="1"/>
    <col min="4" max="4" width="37.6328125" style="31" customWidth="1"/>
    <col min="5" max="5" width="37.6328125" style="35" customWidth="1"/>
    <col min="6" max="41" width="37.6328125" style="31" customWidth="1"/>
    <col min="42" max="47" width="18.90625" style="31" customWidth="1"/>
    <col min="48" max="16384" width="12.6328125" style="31"/>
  </cols>
  <sheetData>
    <row r="1" spans="1:47" ht="75" x14ac:dyDescent="0.25">
      <c r="A1" s="29" t="s">
        <v>261</v>
      </c>
      <c r="B1" s="29" t="s">
        <v>262</v>
      </c>
      <c r="C1" s="29" t="s">
        <v>3</v>
      </c>
      <c r="D1" s="29" t="s">
        <v>4</v>
      </c>
      <c r="E1" s="30" t="s">
        <v>263</v>
      </c>
      <c r="F1" s="29" t="s">
        <v>5</v>
      </c>
      <c r="G1" s="29" t="s">
        <v>264</v>
      </c>
      <c r="H1" s="29" t="s">
        <v>6</v>
      </c>
      <c r="I1" s="29" t="s">
        <v>265</v>
      </c>
      <c r="J1" s="29" t="s">
        <v>7</v>
      </c>
      <c r="K1" s="29" t="s">
        <v>266</v>
      </c>
      <c r="L1" s="29" t="s">
        <v>8</v>
      </c>
      <c r="M1" s="29" t="s">
        <v>267</v>
      </c>
      <c r="N1" s="29" t="s">
        <v>9</v>
      </c>
      <c r="O1" s="29" t="s">
        <v>268</v>
      </c>
      <c r="P1" s="29" t="s">
        <v>10</v>
      </c>
      <c r="Q1" s="29" t="s">
        <v>269</v>
      </c>
      <c r="R1" s="29" t="s">
        <v>11</v>
      </c>
      <c r="S1" s="29" t="s">
        <v>270</v>
      </c>
      <c r="T1" s="29" t="s">
        <v>12</v>
      </c>
      <c r="U1" s="29" t="s">
        <v>271</v>
      </c>
      <c r="V1" s="29" t="s">
        <v>13</v>
      </c>
      <c r="W1" s="29" t="s">
        <v>272</v>
      </c>
      <c r="X1" s="29" t="s">
        <v>14</v>
      </c>
      <c r="Y1" s="29" t="s">
        <v>273</v>
      </c>
      <c r="Z1" s="29" t="s">
        <v>15</v>
      </c>
      <c r="AA1" s="29" t="s">
        <v>274</v>
      </c>
      <c r="AB1" s="29" t="s">
        <v>275</v>
      </c>
      <c r="AC1" s="29" t="s">
        <v>276</v>
      </c>
      <c r="AD1" s="29" t="s">
        <v>17</v>
      </c>
      <c r="AE1" s="29" t="s">
        <v>277</v>
      </c>
      <c r="AF1" s="29" t="s">
        <v>18</v>
      </c>
      <c r="AG1" s="29" t="s">
        <v>278</v>
      </c>
      <c r="AH1" s="29" t="s">
        <v>19</v>
      </c>
      <c r="AI1" s="29" t="s">
        <v>279</v>
      </c>
      <c r="AJ1" s="29" t="s">
        <v>20</v>
      </c>
      <c r="AK1" s="29" t="s">
        <v>280</v>
      </c>
      <c r="AL1" s="29" t="s">
        <v>21</v>
      </c>
      <c r="AM1" s="29" t="s">
        <v>281</v>
      </c>
      <c r="AN1" s="29" t="s">
        <v>282</v>
      </c>
      <c r="AO1" s="29" t="s">
        <v>283</v>
      </c>
      <c r="AP1" s="29" t="s">
        <v>23</v>
      </c>
      <c r="AQ1" s="31" t="s">
        <v>284</v>
      </c>
    </row>
    <row r="2" spans="1:47" ht="25" x14ac:dyDescent="0.25">
      <c r="A2" s="26" t="s">
        <v>73</v>
      </c>
      <c r="B2" s="26" t="s">
        <v>173</v>
      </c>
      <c r="C2" s="27" t="s">
        <v>43</v>
      </c>
      <c r="D2" s="26" t="s">
        <v>174</v>
      </c>
      <c r="E2" s="28">
        <f>VLOOKUP(Form_Responses13[[#This Row],[Apakah penyesuaian diri ( perilaku adaptif ) membantu seseorang menyesuaikan diri dengan lingkungannya?]],[1]kode!A$1:B$3,2,FALSE)</f>
        <v>1</v>
      </c>
      <c r="F2" s="26" t="s">
        <v>174</v>
      </c>
      <c r="G2" s="26">
        <f>VLOOKUP(Form_Responses13[[#This Row],[Apakah daya juang (resiliensi) diri dapat membantu seseorang menghadapi tekanan atau masalah sehari-hari?]],[1]kode!A$2:B$3,2,FALSE)</f>
        <v>1</v>
      </c>
      <c r="H2" s="26" t="s">
        <v>174</v>
      </c>
      <c r="I2" s="26">
        <f>VLOOKUP(Form_Responses13[[#This Row],[Apakah penyesuaian diri (perilaku adaptif) dipengaruhi oleh kemampuan daya juang (resiliensi) seseorang?]],[1]kode!A$2:B$3,2,FALSE)</f>
        <v>1</v>
      </c>
      <c r="J2" s="26" t="s">
        <v>174</v>
      </c>
      <c r="K2" s="26">
        <f>VLOOKUP(Form_Responses13[[#This Row],[Apakah daya juang (resiliensi) diri dapat di kembangkan melalui pengalaman hidup?]],[1]kode!A$2:B$3,2,FALSE)</f>
        <v>1</v>
      </c>
      <c r="L2" s="26" t="s">
        <v>174</v>
      </c>
      <c r="M2" s="26">
        <f>VLOOKUP(Form_Responses13[[#This Row],[Apakah anda percaya bahwa seseorang dengan daya juang (resiliensi) tinggi lebih mudah beradaptasi dengan perubahan?]],[1]kode!A$2:B$3,2,FALSE)</f>
        <v>1</v>
      </c>
      <c r="N2" s="26" t="s">
        <v>174</v>
      </c>
      <c r="O2" s="26">
        <f>VLOOKUP(Form_Responses13[[#This Row],[Apakah penyesuaian diri (perilaku adaptif) penting untuk membantu seseorang menghadapi tantangan dalam kehidupan?]],[1]kode!A$2:B$3,2,FALSE)</f>
        <v>1</v>
      </c>
      <c r="P2" s="26" t="s">
        <v>174</v>
      </c>
      <c r="Q2" s="26">
        <f>VLOOKUP(Form_Responses13[[#This Row],[Apakah daya juang (resiliensi) dapat membantu seseorang mengelola emosinya dalam situasi sulit?]],[1]kode!A$2:B$3,2,FALSE)</f>
        <v>1</v>
      </c>
      <c r="R2" s="26" t="s">
        <v>174</v>
      </c>
      <c r="S2" s="26">
        <f>VLOOKUP(Form_Responses13[[#This Row],[Apakah anda memahami bahwa daya juang (resiliensi diri) adalah kemampuan untuk bangkit dari kegagalan?]],[1]kode!A$2:B$3,2,FALSE)</f>
        <v>1</v>
      </c>
      <c r="T2" s="26" t="s">
        <v>174</v>
      </c>
      <c r="U2" s="26">
        <f>VLOOKUP(Form_Responses13[[#This Row],[Apakah penyesuaian diri (perilaku adaptif) membantu seseorang mengatasi perubahan lingkungan yang tidak terduga?]],[1]kode!A$2:B$3,2,FALSE)</f>
        <v>1</v>
      </c>
      <c r="V2" s="26" t="s">
        <v>174</v>
      </c>
      <c r="W2" s="26">
        <f>VLOOKUP(Form_Responses13[[#This Row],[Apakah anda merasa bahwa daya juang (resiliensi diri) adalah keterampilan yang penting untuk masa depan?]],[1]kode!A$2:B$3,2,FALSE)</f>
        <v>1</v>
      </c>
      <c r="X2" s="26" t="s">
        <v>174</v>
      </c>
      <c r="Y2" s="26">
        <f>VLOOKUP(Form_Responses13[[#This Row],[Apakah anda merasa bahwa daya juang (resiliensi diri) berperan dalam membantu individu  mengelola tekanan sosial?]],[1]kode!A$2:B$3,2,FALSE)</f>
        <v>1</v>
      </c>
      <c r="Z2" s="26" t="s">
        <v>174</v>
      </c>
      <c r="AA2" s="26">
        <f>VLOOKUP(Form_Responses13[[#This Row],[Apakah penyesuaian diri (perilaku  adaptif) adalah pelampiasan dari seseorang karena orang-orang di sekitarnya?]],[1]kode!A$2:B$3,2,FALSE)</f>
        <v>1</v>
      </c>
      <c r="AB2" s="26" t="s">
        <v>174</v>
      </c>
      <c r="AC2" s="26">
        <f>VLOOKUP(Form_Responses13[[#This Row],[
Seseorang perlu memiliki kemampuan untuk menyesuaikan diri dengan norma atau standar yang ada di lingkungan sosialnya?]],[1]kode!A$2:B$3,2,FALSE)</f>
        <v>1</v>
      </c>
      <c r="AD2" s="26" t="s">
        <v>174</v>
      </c>
      <c r="AE2" s="26">
        <f>VLOOKUP(Form_Responses13[[#This Row],[Daya juang (Resiliensi) yang tinggi akan cenderung lebih mampu menghadapi tantangan dan stres dalam kehidupannya?]],[1]kode!A$2:B$3,2,FALSE)</f>
        <v>1</v>
      </c>
      <c r="AF2" s="26" t="s">
        <v>174</v>
      </c>
      <c r="AG2" s="26">
        <f>VLOOKUP(Form_Responses13[[#This Row],[Status ekonomi mempengaruhi terjadinya penyesuaian diri (perilaku adaptif) dan daya juang (resiliensi) individu?]],[1]kode!A$2:B$3,2,FALSE)</f>
        <v>1</v>
      </c>
      <c r="AH2" s="26" t="s">
        <v>174</v>
      </c>
      <c r="AI2" s="26">
        <f>VLOOKUP(Form_Responses13[[#This Row],[Kepribadian seseorang yang berbeda-beda mempengaruhi terjadinya penyesuaian diri (perilaku adaptif) dan daya juang (resiliensi) individu?]],[1]kode!A$2:B$3,2,FALSE)</f>
        <v>1</v>
      </c>
      <c r="AJ2" s="26" t="s">
        <v>174</v>
      </c>
      <c r="AK2" s="26">
        <f>VLOOKUP(Form_Responses13[[#This Row],[Apakah faktor keluarga penting dalam membentuk penyesuaian diri?]],[1]kode!A$2:B$3,2,FALSE)</f>
        <v>1</v>
      </c>
      <c r="AL2" s="26" t="s">
        <v>174</v>
      </c>
      <c r="AM2" s="26">
        <f>VLOOKUP(Form_Responses13[[#This Row],[Meningkatkan ketahanan individu dan menurunkan tingkat stres adalah cara efikasi diri yang baik?]],[1]kode!A$2:B$3,2,FALSE)</f>
        <v>1</v>
      </c>
      <c r="AN2" s="26" t="s">
        <v>174</v>
      </c>
      <c r="AO2" s="26">
        <f>VLOOKUP(Form_Responses13[[#This Row],[
Adanya keterampilan yang baik dalam berinteraksi untuk beradaptasi dengan penyesuaian diri (perilaku adaptif)?]],[1]kode!A$2:B$3,2,FALSE)</f>
        <v>1</v>
      </c>
      <c r="AP2" s="26" t="s">
        <v>174</v>
      </c>
      <c r="AQ2" s="32">
        <f>VLOOKUP(Form_Responses13[[#This Row],[Individu yang berhasil memenuhi kebutuhan dan menyelesaikan masalahnya, maka akan terjadinya perilaku yang adaptif?]],[1]kode!A$2:B$3,2,FALSE)</f>
        <v>1</v>
      </c>
    </row>
    <row r="3" spans="1:47" ht="25" x14ac:dyDescent="0.25">
      <c r="A3" s="26" t="s">
        <v>54</v>
      </c>
      <c r="B3" s="26" t="s">
        <v>175</v>
      </c>
      <c r="C3" s="27" t="s">
        <v>43</v>
      </c>
      <c r="D3" s="26" t="s">
        <v>174</v>
      </c>
      <c r="E3" s="28">
        <f>VLOOKUP(Form_Responses13[[#This Row],[Apakah penyesuaian diri ( perilaku adaptif ) membantu seseorang menyesuaikan diri dengan lingkungannya?]],[1]kode!A$1:B$3,2,FALSE)</f>
        <v>1</v>
      </c>
      <c r="F3" s="26" t="s">
        <v>174</v>
      </c>
      <c r="G3" s="26">
        <f>VLOOKUP(Form_Responses13[[#This Row],[Apakah daya juang (resiliensi) diri dapat membantu seseorang menghadapi tekanan atau masalah sehari-hari?]],[1]kode!A$2:B$3,2,FALSE)</f>
        <v>1</v>
      </c>
      <c r="H3" s="26" t="s">
        <v>174</v>
      </c>
      <c r="I3" s="26">
        <f>VLOOKUP(Form_Responses13[[#This Row],[Apakah penyesuaian diri (perilaku adaptif) dipengaruhi oleh kemampuan daya juang (resiliensi) seseorang?]],[1]kode!A$2:B$3,2,FALSE)</f>
        <v>1</v>
      </c>
      <c r="J3" s="26" t="s">
        <v>174</v>
      </c>
      <c r="K3" s="26">
        <f>VLOOKUP(Form_Responses13[[#This Row],[Apakah daya juang (resiliensi) diri dapat di kembangkan melalui pengalaman hidup?]],[1]kode!A$2:B$3,2,FALSE)</f>
        <v>1</v>
      </c>
      <c r="L3" s="26" t="s">
        <v>174</v>
      </c>
      <c r="M3" s="26">
        <f>VLOOKUP(Form_Responses13[[#This Row],[Apakah anda percaya bahwa seseorang dengan daya juang (resiliensi) tinggi lebih mudah beradaptasi dengan perubahan?]],[1]kode!A$2:B$3,2,FALSE)</f>
        <v>1</v>
      </c>
      <c r="N3" s="26" t="s">
        <v>174</v>
      </c>
      <c r="O3" s="26">
        <f>VLOOKUP(Form_Responses13[[#This Row],[Apakah penyesuaian diri (perilaku adaptif) penting untuk membantu seseorang menghadapi tantangan dalam kehidupan?]],[1]kode!A$2:B$3,2,FALSE)</f>
        <v>1</v>
      </c>
      <c r="P3" s="26" t="s">
        <v>174</v>
      </c>
      <c r="Q3" s="26">
        <f>VLOOKUP(Form_Responses13[[#This Row],[Apakah daya juang (resiliensi) dapat membantu seseorang mengelola emosinya dalam situasi sulit?]],[1]kode!A$2:B$3,2,FALSE)</f>
        <v>1</v>
      </c>
      <c r="R3" s="26" t="s">
        <v>174</v>
      </c>
      <c r="S3" s="26">
        <f>VLOOKUP(Form_Responses13[[#This Row],[Apakah anda memahami bahwa daya juang (resiliensi diri) adalah kemampuan untuk bangkit dari kegagalan?]],[1]kode!A$2:B$3,2,FALSE)</f>
        <v>1</v>
      </c>
      <c r="T3" s="26" t="s">
        <v>174</v>
      </c>
      <c r="U3" s="26">
        <f>VLOOKUP(Form_Responses13[[#This Row],[Apakah penyesuaian diri (perilaku adaptif) membantu seseorang mengatasi perubahan lingkungan yang tidak terduga?]],[1]kode!A$2:B$3,2,FALSE)</f>
        <v>1</v>
      </c>
      <c r="V3" s="26" t="s">
        <v>174</v>
      </c>
      <c r="W3" s="26">
        <f>VLOOKUP(Form_Responses13[[#This Row],[Apakah anda merasa bahwa daya juang (resiliensi diri) adalah keterampilan yang penting untuk masa depan?]],[1]kode!A$2:B$3,2,FALSE)</f>
        <v>1</v>
      </c>
      <c r="X3" s="26" t="s">
        <v>174</v>
      </c>
      <c r="Y3" s="26">
        <f>VLOOKUP(Form_Responses13[[#This Row],[Apakah anda merasa bahwa daya juang (resiliensi diri) berperan dalam membantu individu  mengelola tekanan sosial?]],[1]kode!A$2:B$3,2,FALSE)</f>
        <v>1</v>
      </c>
      <c r="Z3" s="26" t="s">
        <v>174</v>
      </c>
      <c r="AA3" s="26">
        <f>VLOOKUP(Form_Responses13[[#This Row],[Apakah penyesuaian diri (perilaku  adaptif) adalah pelampiasan dari seseorang karena orang-orang di sekitarnya?]],[1]kode!A$2:B$3,2,FALSE)</f>
        <v>1</v>
      </c>
      <c r="AB3" s="26" t="s">
        <v>174</v>
      </c>
      <c r="AC3" s="26">
        <f>VLOOKUP(Form_Responses13[[#This Row],[
Seseorang perlu memiliki kemampuan untuk menyesuaikan diri dengan norma atau standar yang ada di lingkungan sosialnya?]],[1]kode!A$2:B$3,2,FALSE)</f>
        <v>1</v>
      </c>
      <c r="AD3" s="26" t="s">
        <v>174</v>
      </c>
      <c r="AE3" s="26">
        <f>VLOOKUP(Form_Responses13[[#This Row],[Daya juang (Resiliensi) yang tinggi akan cenderung lebih mampu menghadapi tantangan dan stres dalam kehidupannya?]],[1]kode!A$2:B$3,2,FALSE)</f>
        <v>1</v>
      </c>
      <c r="AF3" s="26" t="s">
        <v>174</v>
      </c>
      <c r="AG3" s="26">
        <f>VLOOKUP(Form_Responses13[[#This Row],[Status ekonomi mempengaruhi terjadinya penyesuaian diri (perilaku adaptif) dan daya juang (resiliensi) individu?]],[1]kode!A$2:B$3,2,FALSE)</f>
        <v>1</v>
      </c>
      <c r="AH3" s="26" t="s">
        <v>174</v>
      </c>
      <c r="AI3" s="26">
        <f>VLOOKUP(Form_Responses13[[#This Row],[Kepribadian seseorang yang berbeda-beda mempengaruhi terjadinya penyesuaian diri (perilaku adaptif) dan daya juang (resiliensi) individu?]],[1]kode!A$2:B$3,2,FALSE)</f>
        <v>1</v>
      </c>
      <c r="AJ3" s="26" t="s">
        <v>174</v>
      </c>
      <c r="AK3" s="26">
        <f>VLOOKUP(Form_Responses13[[#This Row],[Apakah faktor keluarga penting dalam membentuk penyesuaian diri?]],[1]kode!A$2:B$3,2,FALSE)</f>
        <v>1</v>
      </c>
      <c r="AL3" s="26" t="s">
        <v>174</v>
      </c>
      <c r="AM3" s="26">
        <f>VLOOKUP(Form_Responses13[[#This Row],[Meningkatkan ketahanan individu dan menurunkan tingkat stres adalah cara efikasi diri yang baik?]],[1]kode!A$2:B$3,2,FALSE)</f>
        <v>1</v>
      </c>
      <c r="AN3" s="26" t="s">
        <v>174</v>
      </c>
      <c r="AO3" s="26">
        <f>VLOOKUP(Form_Responses13[[#This Row],[
Adanya keterampilan yang baik dalam berinteraksi untuk beradaptasi dengan penyesuaian diri (perilaku adaptif)?]],[1]kode!A$2:B$3,2,FALSE)</f>
        <v>1</v>
      </c>
      <c r="AP3" s="26" t="s">
        <v>174</v>
      </c>
      <c r="AQ3" s="32">
        <f>VLOOKUP(Form_Responses13[[#This Row],[Individu yang berhasil memenuhi kebutuhan dan menyelesaikan masalahnya, maka akan terjadinya perilaku yang adaptif?]],[1]kode!A$2:B$3,2,FALSE)</f>
        <v>1</v>
      </c>
    </row>
    <row r="4" spans="1:47" ht="25" x14ac:dyDescent="0.25">
      <c r="A4" s="26" t="s">
        <v>176</v>
      </c>
      <c r="B4" s="26" t="s">
        <v>177</v>
      </c>
      <c r="C4" s="27" t="s">
        <v>43</v>
      </c>
      <c r="D4" s="26" t="s">
        <v>174</v>
      </c>
      <c r="E4" s="28">
        <f>VLOOKUP(Form_Responses13[[#This Row],[Apakah penyesuaian diri ( perilaku adaptif ) membantu seseorang menyesuaikan diri dengan lingkungannya?]],[1]kode!A$1:B$3,2,FALSE)</f>
        <v>1</v>
      </c>
      <c r="F4" s="26" t="s">
        <v>174</v>
      </c>
      <c r="G4" s="26">
        <f>VLOOKUP(Form_Responses13[[#This Row],[Apakah daya juang (resiliensi) diri dapat membantu seseorang menghadapi tekanan atau masalah sehari-hari?]],[1]kode!A$2:B$3,2,FALSE)</f>
        <v>1</v>
      </c>
      <c r="H4" s="26" t="s">
        <v>174</v>
      </c>
      <c r="I4" s="26">
        <f>VLOOKUP(Form_Responses13[[#This Row],[Apakah penyesuaian diri (perilaku adaptif) dipengaruhi oleh kemampuan daya juang (resiliensi) seseorang?]],[1]kode!A$2:B$3,2,FALSE)</f>
        <v>1</v>
      </c>
      <c r="J4" s="26" t="s">
        <v>174</v>
      </c>
      <c r="K4" s="26">
        <f>VLOOKUP(Form_Responses13[[#This Row],[Apakah daya juang (resiliensi) diri dapat di kembangkan melalui pengalaman hidup?]],[1]kode!A$2:B$3,2,FALSE)</f>
        <v>1</v>
      </c>
      <c r="L4" s="26" t="s">
        <v>174</v>
      </c>
      <c r="M4" s="26">
        <f>VLOOKUP(Form_Responses13[[#This Row],[Apakah anda percaya bahwa seseorang dengan daya juang (resiliensi) tinggi lebih mudah beradaptasi dengan perubahan?]],[1]kode!A$2:B$3,2,FALSE)</f>
        <v>1</v>
      </c>
      <c r="N4" s="26" t="s">
        <v>174</v>
      </c>
      <c r="O4" s="26">
        <f>VLOOKUP(Form_Responses13[[#This Row],[Apakah penyesuaian diri (perilaku adaptif) penting untuk membantu seseorang menghadapi tantangan dalam kehidupan?]],[1]kode!A$2:B$3,2,FALSE)</f>
        <v>1</v>
      </c>
      <c r="P4" s="26" t="s">
        <v>174</v>
      </c>
      <c r="Q4" s="26">
        <f>VLOOKUP(Form_Responses13[[#This Row],[Apakah daya juang (resiliensi) dapat membantu seseorang mengelola emosinya dalam situasi sulit?]],[1]kode!A$2:B$3,2,FALSE)</f>
        <v>1</v>
      </c>
      <c r="R4" s="26" t="s">
        <v>174</v>
      </c>
      <c r="S4" s="26">
        <f>VLOOKUP(Form_Responses13[[#This Row],[Apakah anda memahami bahwa daya juang (resiliensi diri) adalah kemampuan untuk bangkit dari kegagalan?]],[1]kode!A$2:B$3,2,FALSE)</f>
        <v>1</v>
      </c>
      <c r="T4" s="26" t="s">
        <v>174</v>
      </c>
      <c r="U4" s="26">
        <f>VLOOKUP(Form_Responses13[[#This Row],[Apakah penyesuaian diri (perilaku adaptif) membantu seseorang mengatasi perubahan lingkungan yang tidak terduga?]],[1]kode!A$2:B$3,2,FALSE)</f>
        <v>1</v>
      </c>
      <c r="V4" s="26" t="s">
        <v>174</v>
      </c>
      <c r="W4" s="26">
        <f>VLOOKUP(Form_Responses13[[#This Row],[Apakah anda merasa bahwa daya juang (resiliensi diri) adalah keterampilan yang penting untuk masa depan?]],[1]kode!A$2:B$3,2,FALSE)</f>
        <v>1</v>
      </c>
      <c r="X4" s="26" t="s">
        <v>174</v>
      </c>
      <c r="Y4" s="26">
        <f>VLOOKUP(Form_Responses13[[#This Row],[Apakah anda merasa bahwa daya juang (resiliensi diri) berperan dalam membantu individu  mengelola tekanan sosial?]],[1]kode!A$2:B$3,2,FALSE)</f>
        <v>1</v>
      </c>
      <c r="Z4" s="26" t="s">
        <v>174</v>
      </c>
      <c r="AA4" s="26">
        <f>VLOOKUP(Form_Responses13[[#This Row],[Apakah penyesuaian diri (perilaku  adaptif) adalah pelampiasan dari seseorang karena orang-orang di sekitarnya?]],[1]kode!A$2:B$3,2,FALSE)</f>
        <v>1</v>
      </c>
      <c r="AB4" s="26" t="s">
        <v>174</v>
      </c>
      <c r="AC4" s="26">
        <f>VLOOKUP(Form_Responses13[[#This Row],[
Seseorang perlu memiliki kemampuan untuk menyesuaikan diri dengan norma atau standar yang ada di lingkungan sosialnya?]],[1]kode!A$2:B$3,2,FALSE)</f>
        <v>1</v>
      </c>
      <c r="AD4" s="26" t="s">
        <v>174</v>
      </c>
      <c r="AE4" s="26">
        <f>VLOOKUP(Form_Responses13[[#This Row],[Daya juang (Resiliensi) yang tinggi akan cenderung lebih mampu menghadapi tantangan dan stres dalam kehidupannya?]],[1]kode!A$2:B$3,2,FALSE)</f>
        <v>1</v>
      </c>
      <c r="AF4" s="26" t="s">
        <v>174</v>
      </c>
      <c r="AG4" s="26">
        <f>VLOOKUP(Form_Responses13[[#This Row],[Status ekonomi mempengaruhi terjadinya penyesuaian diri (perilaku adaptif) dan daya juang (resiliensi) individu?]],[1]kode!A$2:B$3,2,FALSE)</f>
        <v>1</v>
      </c>
      <c r="AH4" s="26" t="s">
        <v>174</v>
      </c>
      <c r="AI4" s="26">
        <f>VLOOKUP(Form_Responses13[[#This Row],[Kepribadian seseorang yang berbeda-beda mempengaruhi terjadinya penyesuaian diri (perilaku adaptif) dan daya juang (resiliensi) individu?]],[1]kode!A$2:B$3,2,FALSE)</f>
        <v>1</v>
      </c>
      <c r="AJ4" s="26" t="s">
        <v>174</v>
      </c>
      <c r="AK4" s="26">
        <f>VLOOKUP(Form_Responses13[[#This Row],[Apakah faktor keluarga penting dalam membentuk penyesuaian diri?]],[1]kode!A$2:B$3,2,FALSE)</f>
        <v>1</v>
      </c>
      <c r="AL4" s="26" t="s">
        <v>174</v>
      </c>
      <c r="AM4" s="26">
        <f>VLOOKUP(Form_Responses13[[#This Row],[Meningkatkan ketahanan individu dan menurunkan tingkat stres adalah cara efikasi diri yang baik?]],[1]kode!A$2:B$3,2,FALSE)</f>
        <v>1</v>
      </c>
      <c r="AN4" s="26" t="s">
        <v>174</v>
      </c>
      <c r="AO4" s="26">
        <f>VLOOKUP(Form_Responses13[[#This Row],[
Adanya keterampilan yang baik dalam berinteraksi untuk beradaptasi dengan penyesuaian diri (perilaku adaptif)?]],[1]kode!A$2:B$3,2,FALSE)</f>
        <v>1</v>
      </c>
      <c r="AP4" s="26" t="s">
        <v>174</v>
      </c>
      <c r="AQ4" s="32">
        <f>VLOOKUP(Form_Responses13[[#This Row],[Individu yang berhasil memenuhi kebutuhan dan menyelesaikan masalahnya, maka akan terjadinya perilaku yang adaptif?]],[1]kode!A$2:B$3,2,FALSE)</f>
        <v>1</v>
      </c>
    </row>
    <row r="5" spans="1:47" ht="25" x14ac:dyDescent="0.25">
      <c r="A5" s="26" t="s">
        <v>178</v>
      </c>
      <c r="B5" s="26" t="s">
        <v>179</v>
      </c>
      <c r="C5" s="27" t="s">
        <v>37</v>
      </c>
      <c r="D5" s="26" t="s">
        <v>174</v>
      </c>
      <c r="E5" s="28">
        <f>VLOOKUP(Form_Responses13[[#This Row],[Apakah penyesuaian diri ( perilaku adaptif ) membantu seseorang menyesuaikan diri dengan lingkungannya?]],[1]kode!A$1:B$3,2,FALSE)</f>
        <v>1</v>
      </c>
      <c r="F5" s="26" t="s">
        <v>174</v>
      </c>
      <c r="G5" s="26">
        <f>VLOOKUP(Form_Responses13[[#This Row],[Apakah daya juang (resiliensi) diri dapat membantu seseorang menghadapi tekanan atau masalah sehari-hari?]],[1]kode!A$2:B$3,2,FALSE)</f>
        <v>1</v>
      </c>
      <c r="H5" s="26" t="s">
        <v>174</v>
      </c>
      <c r="I5" s="26">
        <f>VLOOKUP(Form_Responses13[[#This Row],[Apakah penyesuaian diri (perilaku adaptif) dipengaruhi oleh kemampuan daya juang (resiliensi) seseorang?]],[1]kode!A$2:B$3,2,FALSE)</f>
        <v>1</v>
      </c>
      <c r="J5" s="26" t="s">
        <v>174</v>
      </c>
      <c r="K5" s="26">
        <f>VLOOKUP(Form_Responses13[[#This Row],[Apakah daya juang (resiliensi) diri dapat di kembangkan melalui pengalaman hidup?]],[1]kode!A$2:B$3,2,FALSE)</f>
        <v>1</v>
      </c>
      <c r="L5" s="26" t="s">
        <v>174</v>
      </c>
      <c r="M5" s="26">
        <f>VLOOKUP(Form_Responses13[[#This Row],[Apakah anda percaya bahwa seseorang dengan daya juang (resiliensi) tinggi lebih mudah beradaptasi dengan perubahan?]],[1]kode!A$2:B$3,2,FALSE)</f>
        <v>1</v>
      </c>
      <c r="N5" s="26" t="s">
        <v>174</v>
      </c>
      <c r="O5" s="26">
        <f>VLOOKUP(Form_Responses13[[#This Row],[Apakah penyesuaian diri (perilaku adaptif) penting untuk membantu seseorang menghadapi tantangan dalam kehidupan?]],[1]kode!A$2:B$3,2,FALSE)</f>
        <v>1</v>
      </c>
      <c r="P5" s="26" t="s">
        <v>174</v>
      </c>
      <c r="Q5" s="26">
        <f>VLOOKUP(Form_Responses13[[#This Row],[Apakah daya juang (resiliensi) dapat membantu seseorang mengelola emosinya dalam situasi sulit?]],[1]kode!A$2:B$3,2,FALSE)</f>
        <v>1</v>
      </c>
      <c r="R5" s="26" t="s">
        <v>174</v>
      </c>
      <c r="S5" s="26">
        <f>VLOOKUP(Form_Responses13[[#This Row],[Apakah anda memahami bahwa daya juang (resiliensi diri) adalah kemampuan untuk bangkit dari kegagalan?]],[1]kode!A$2:B$3,2,FALSE)</f>
        <v>1</v>
      </c>
      <c r="T5" s="26" t="s">
        <v>174</v>
      </c>
      <c r="U5" s="26">
        <f>VLOOKUP(Form_Responses13[[#This Row],[Apakah penyesuaian diri (perilaku adaptif) membantu seseorang mengatasi perubahan lingkungan yang tidak terduga?]],[1]kode!A$2:B$3,2,FALSE)</f>
        <v>1</v>
      </c>
      <c r="V5" s="26" t="s">
        <v>174</v>
      </c>
      <c r="W5" s="26">
        <f>VLOOKUP(Form_Responses13[[#This Row],[Apakah anda merasa bahwa daya juang (resiliensi diri) adalah keterampilan yang penting untuk masa depan?]],[1]kode!A$2:B$3,2,FALSE)</f>
        <v>1</v>
      </c>
      <c r="X5" s="26" t="s">
        <v>174</v>
      </c>
      <c r="Y5" s="26">
        <f>VLOOKUP(Form_Responses13[[#This Row],[Apakah anda merasa bahwa daya juang (resiliensi diri) berperan dalam membantu individu  mengelola tekanan sosial?]],[1]kode!A$2:B$3,2,FALSE)</f>
        <v>1</v>
      </c>
      <c r="Z5" s="26" t="s">
        <v>174</v>
      </c>
      <c r="AA5" s="26">
        <f>VLOOKUP(Form_Responses13[[#This Row],[Apakah penyesuaian diri (perilaku  adaptif) adalah pelampiasan dari seseorang karena orang-orang di sekitarnya?]],[1]kode!A$2:B$3,2,FALSE)</f>
        <v>1</v>
      </c>
      <c r="AB5" s="26" t="s">
        <v>174</v>
      </c>
      <c r="AC5" s="26">
        <f>VLOOKUP(Form_Responses13[[#This Row],[
Seseorang perlu memiliki kemampuan untuk menyesuaikan diri dengan norma atau standar yang ada di lingkungan sosialnya?]],[1]kode!A$2:B$3,2,FALSE)</f>
        <v>1</v>
      </c>
      <c r="AD5" s="26" t="s">
        <v>174</v>
      </c>
      <c r="AE5" s="26">
        <f>VLOOKUP(Form_Responses13[[#This Row],[Daya juang (Resiliensi) yang tinggi akan cenderung lebih mampu menghadapi tantangan dan stres dalam kehidupannya?]],[1]kode!A$2:B$3,2,FALSE)</f>
        <v>1</v>
      </c>
      <c r="AF5" s="26" t="s">
        <v>174</v>
      </c>
      <c r="AG5" s="26">
        <f>VLOOKUP(Form_Responses13[[#This Row],[Status ekonomi mempengaruhi terjadinya penyesuaian diri (perilaku adaptif) dan daya juang (resiliensi) individu?]],[1]kode!A$2:B$3,2,FALSE)</f>
        <v>1</v>
      </c>
      <c r="AH5" s="26" t="s">
        <v>174</v>
      </c>
      <c r="AI5" s="26">
        <f>VLOOKUP(Form_Responses13[[#This Row],[Kepribadian seseorang yang berbeda-beda mempengaruhi terjadinya penyesuaian diri (perilaku adaptif) dan daya juang (resiliensi) individu?]],[1]kode!A$2:B$3,2,FALSE)</f>
        <v>1</v>
      </c>
      <c r="AJ5" s="26" t="s">
        <v>174</v>
      </c>
      <c r="AK5" s="26">
        <f>VLOOKUP(Form_Responses13[[#This Row],[Apakah faktor keluarga penting dalam membentuk penyesuaian diri?]],[1]kode!A$2:B$3,2,FALSE)</f>
        <v>1</v>
      </c>
      <c r="AL5" s="26" t="s">
        <v>174</v>
      </c>
      <c r="AM5" s="26">
        <f>VLOOKUP(Form_Responses13[[#This Row],[Meningkatkan ketahanan individu dan menurunkan tingkat stres adalah cara efikasi diri yang baik?]],[1]kode!A$2:B$3,2,FALSE)</f>
        <v>1</v>
      </c>
      <c r="AN5" s="26" t="s">
        <v>174</v>
      </c>
      <c r="AO5" s="26">
        <f>VLOOKUP(Form_Responses13[[#This Row],[
Adanya keterampilan yang baik dalam berinteraksi untuk beradaptasi dengan penyesuaian diri (perilaku adaptif)?]],[1]kode!A$2:B$3,2,FALSE)</f>
        <v>1</v>
      </c>
      <c r="AP5" s="26" t="s">
        <v>174</v>
      </c>
      <c r="AQ5" s="32">
        <f>VLOOKUP(Form_Responses13[[#This Row],[Individu yang berhasil memenuhi kebutuhan dan menyelesaikan masalahnya, maka akan terjadinya perilaku yang adaptif?]],[1]kode!A$2:B$3,2,FALSE)</f>
        <v>1</v>
      </c>
    </row>
    <row r="6" spans="1:47" ht="25" x14ac:dyDescent="0.25">
      <c r="A6" s="26" t="s">
        <v>180</v>
      </c>
      <c r="B6" s="26" t="s">
        <v>181</v>
      </c>
      <c r="C6" s="27" t="s">
        <v>37</v>
      </c>
      <c r="D6" s="26" t="s">
        <v>174</v>
      </c>
      <c r="E6" s="28">
        <f>VLOOKUP(Form_Responses13[[#This Row],[Apakah penyesuaian diri ( perilaku adaptif ) membantu seseorang menyesuaikan diri dengan lingkungannya?]],[1]kode!A$1:B$3,2,FALSE)</f>
        <v>1</v>
      </c>
      <c r="F6" s="26" t="s">
        <v>174</v>
      </c>
      <c r="G6" s="26">
        <f>VLOOKUP(Form_Responses13[[#This Row],[Apakah daya juang (resiliensi) diri dapat membantu seseorang menghadapi tekanan atau masalah sehari-hari?]],[1]kode!A$2:B$3,2,FALSE)</f>
        <v>1</v>
      </c>
      <c r="H6" s="26" t="s">
        <v>174</v>
      </c>
      <c r="I6" s="26">
        <f>VLOOKUP(Form_Responses13[[#This Row],[Apakah penyesuaian diri (perilaku adaptif) dipengaruhi oleh kemampuan daya juang (resiliensi) seseorang?]],[1]kode!A$2:B$3,2,FALSE)</f>
        <v>1</v>
      </c>
      <c r="J6" s="26" t="s">
        <v>174</v>
      </c>
      <c r="K6" s="26">
        <f>VLOOKUP(Form_Responses13[[#This Row],[Apakah daya juang (resiliensi) diri dapat di kembangkan melalui pengalaman hidup?]],[1]kode!A$2:B$3,2,FALSE)</f>
        <v>1</v>
      </c>
      <c r="L6" s="26" t="s">
        <v>174</v>
      </c>
      <c r="M6" s="26">
        <f>VLOOKUP(Form_Responses13[[#This Row],[Apakah anda percaya bahwa seseorang dengan daya juang (resiliensi) tinggi lebih mudah beradaptasi dengan perubahan?]],[1]kode!A$2:B$3,2,FALSE)</f>
        <v>1</v>
      </c>
      <c r="N6" s="26" t="s">
        <v>174</v>
      </c>
      <c r="O6" s="26">
        <f>VLOOKUP(Form_Responses13[[#This Row],[Apakah penyesuaian diri (perilaku adaptif) penting untuk membantu seseorang menghadapi tantangan dalam kehidupan?]],[1]kode!A$2:B$3,2,FALSE)</f>
        <v>1</v>
      </c>
      <c r="P6" s="26" t="s">
        <v>174</v>
      </c>
      <c r="Q6" s="26">
        <f>VLOOKUP(Form_Responses13[[#This Row],[Apakah daya juang (resiliensi) dapat membantu seseorang mengelola emosinya dalam situasi sulit?]],[1]kode!A$2:B$3,2,FALSE)</f>
        <v>1</v>
      </c>
      <c r="R6" s="26" t="s">
        <v>174</v>
      </c>
      <c r="S6" s="26">
        <f>VLOOKUP(Form_Responses13[[#This Row],[Apakah anda memahami bahwa daya juang (resiliensi diri) adalah kemampuan untuk bangkit dari kegagalan?]],[1]kode!A$2:B$3,2,FALSE)</f>
        <v>1</v>
      </c>
      <c r="T6" s="26" t="s">
        <v>174</v>
      </c>
      <c r="U6" s="26">
        <f>VLOOKUP(Form_Responses13[[#This Row],[Apakah penyesuaian diri (perilaku adaptif) membantu seseorang mengatasi perubahan lingkungan yang tidak terduga?]],[1]kode!A$2:B$3,2,FALSE)</f>
        <v>1</v>
      </c>
      <c r="V6" s="26" t="s">
        <v>174</v>
      </c>
      <c r="W6" s="26">
        <f>VLOOKUP(Form_Responses13[[#This Row],[Apakah anda merasa bahwa daya juang (resiliensi diri) adalah keterampilan yang penting untuk masa depan?]],[1]kode!A$2:B$3,2,FALSE)</f>
        <v>1</v>
      </c>
      <c r="X6" s="26" t="s">
        <v>174</v>
      </c>
      <c r="Y6" s="26">
        <f>VLOOKUP(Form_Responses13[[#This Row],[Apakah anda merasa bahwa daya juang (resiliensi diri) berperan dalam membantu individu  mengelola tekanan sosial?]],[1]kode!A$2:B$3,2,FALSE)</f>
        <v>1</v>
      </c>
      <c r="Z6" s="26" t="s">
        <v>174</v>
      </c>
      <c r="AA6" s="26">
        <f>VLOOKUP(Form_Responses13[[#This Row],[Apakah penyesuaian diri (perilaku  adaptif) adalah pelampiasan dari seseorang karena orang-orang di sekitarnya?]],[1]kode!A$2:B$3,2,FALSE)</f>
        <v>1</v>
      </c>
      <c r="AB6" s="26" t="s">
        <v>174</v>
      </c>
      <c r="AC6" s="26">
        <f>VLOOKUP(Form_Responses13[[#This Row],[
Seseorang perlu memiliki kemampuan untuk menyesuaikan diri dengan norma atau standar yang ada di lingkungan sosialnya?]],[1]kode!A$2:B$3,2,FALSE)</f>
        <v>1</v>
      </c>
      <c r="AD6" s="26" t="s">
        <v>174</v>
      </c>
      <c r="AE6" s="26">
        <f>VLOOKUP(Form_Responses13[[#This Row],[Daya juang (Resiliensi) yang tinggi akan cenderung lebih mampu menghadapi tantangan dan stres dalam kehidupannya?]],[1]kode!A$2:B$3,2,FALSE)</f>
        <v>1</v>
      </c>
      <c r="AF6" s="26" t="s">
        <v>174</v>
      </c>
      <c r="AG6" s="26">
        <f>VLOOKUP(Form_Responses13[[#This Row],[Status ekonomi mempengaruhi terjadinya penyesuaian diri (perilaku adaptif) dan daya juang (resiliensi) individu?]],[1]kode!A$2:B$3,2,FALSE)</f>
        <v>1</v>
      </c>
      <c r="AH6" s="26" t="s">
        <v>174</v>
      </c>
      <c r="AI6" s="26">
        <f>VLOOKUP(Form_Responses13[[#This Row],[Kepribadian seseorang yang berbeda-beda mempengaruhi terjadinya penyesuaian diri (perilaku adaptif) dan daya juang (resiliensi) individu?]],[1]kode!A$2:B$3,2,FALSE)</f>
        <v>1</v>
      </c>
      <c r="AJ6" s="26" t="s">
        <v>174</v>
      </c>
      <c r="AK6" s="26">
        <f>VLOOKUP(Form_Responses13[[#This Row],[Apakah faktor keluarga penting dalam membentuk penyesuaian diri?]],[1]kode!A$2:B$3,2,FALSE)</f>
        <v>1</v>
      </c>
      <c r="AL6" s="26" t="s">
        <v>174</v>
      </c>
      <c r="AM6" s="26">
        <f>VLOOKUP(Form_Responses13[[#This Row],[Meningkatkan ketahanan individu dan menurunkan tingkat stres adalah cara efikasi diri yang baik?]],[1]kode!A$2:B$3,2,FALSE)</f>
        <v>1</v>
      </c>
      <c r="AN6" s="26" t="s">
        <v>174</v>
      </c>
      <c r="AO6" s="26">
        <f>VLOOKUP(Form_Responses13[[#This Row],[
Adanya keterampilan yang baik dalam berinteraksi untuk beradaptasi dengan penyesuaian diri (perilaku adaptif)?]],[1]kode!A$2:B$3,2,FALSE)</f>
        <v>1</v>
      </c>
      <c r="AP6" s="26" t="s">
        <v>174</v>
      </c>
      <c r="AQ6" s="32">
        <f>VLOOKUP(Form_Responses13[[#This Row],[Individu yang berhasil memenuhi kebutuhan dan menyelesaikan masalahnya, maka akan terjadinya perilaku yang adaptif?]],[1]kode!A$2:B$3,2,FALSE)</f>
        <v>1</v>
      </c>
    </row>
    <row r="7" spans="1:47" ht="25" x14ac:dyDescent="0.25">
      <c r="A7" s="26" t="s">
        <v>182</v>
      </c>
      <c r="B7" s="26" t="s">
        <v>124</v>
      </c>
      <c r="C7" s="27" t="s">
        <v>37</v>
      </c>
      <c r="D7" s="26" t="s">
        <v>174</v>
      </c>
      <c r="E7" s="28">
        <f>VLOOKUP(Form_Responses13[[#This Row],[Apakah penyesuaian diri ( perilaku adaptif ) membantu seseorang menyesuaikan diri dengan lingkungannya?]],[1]kode!A$1:B$3,2,FALSE)</f>
        <v>1</v>
      </c>
      <c r="F7" s="26" t="s">
        <v>174</v>
      </c>
      <c r="G7" s="26">
        <f>VLOOKUP(Form_Responses13[[#This Row],[Apakah daya juang (resiliensi) diri dapat membantu seseorang menghadapi tekanan atau masalah sehari-hari?]],[1]kode!A$2:B$3,2,FALSE)</f>
        <v>1</v>
      </c>
      <c r="H7" s="26" t="s">
        <v>174</v>
      </c>
      <c r="I7" s="26">
        <f>VLOOKUP(Form_Responses13[[#This Row],[Apakah penyesuaian diri (perilaku adaptif) dipengaruhi oleh kemampuan daya juang (resiliensi) seseorang?]],[1]kode!A$2:B$3,2,FALSE)</f>
        <v>1</v>
      </c>
      <c r="J7" s="26" t="s">
        <v>174</v>
      </c>
      <c r="K7" s="26">
        <f>VLOOKUP(Form_Responses13[[#This Row],[Apakah daya juang (resiliensi) diri dapat di kembangkan melalui pengalaman hidup?]],[1]kode!A$2:B$3,2,FALSE)</f>
        <v>1</v>
      </c>
      <c r="L7" s="26" t="s">
        <v>174</v>
      </c>
      <c r="M7" s="26">
        <f>VLOOKUP(Form_Responses13[[#This Row],[Apakah anda percaya bahwa seseorang dengan daya juang (resiliensi) tinggi lebih mudah beradaptasi dengan perubahan?]],[1]kode!A$2:B$3,2,FALSE)</f>
        <v>1</v>
      </c>
      <c r="N7" s="26" t="s">
        <v>174</v>
      </c>
      <c r="O7" s="26">
        <f>VLOOKUP(Form_Responses13[[#This Row],[Apakah penyesuaian diri (perilaku adaptif) penting untuk membantu seseorang menghadapi tantangan dalam kehidupan?]],[1]kode!A$2:B$3,2,FALSE)</f>
        <v>1</v>
      </c>
      <c r="P7" s="26" t="s">
        <v>174</v>
      </c>
      <c r="Q7" s="26">
        <f>VLOOKUP(Form_Responses13[[#This Row],[Apakah daya juang (resiliensi) dapat membantu seseorang mengelola emosinya dalam situasi sulit?]],[1]kode!A$2:B$3,2,FALSE)</f>
        <v>1</v>
      </c>
      <c r="R7" s="26" t="s">
        <v>174</v>
      </c>
      <c r="S7" s="26">
        <f>VLOOKUP(Form_Responses13[[#This Row],[Apakah anda memahami bahwa daya juang (resiliensi diri) adalah kemampuan untuk bangkit dari kegagalan?]],[1]kode!A$2:B$3,2,FALSE)</f>
        <v>1</v>
      </c>
      <c r="T7" s="26" t="s">
        <v>174</v>
      </c>
      <c r="U7" s="26">
        <f>VLOOKUP(Form_Responses13[[#This Row],[Apakah penyesuaian diri (perilaku adaptif) membantu seseorang mengatasi perubahan lingkungan yang tidak terduga?]],[1]kode!A$2:B$3,2,FALSE)</f>
        <v>1</v>
      </c>
      <c r="V7" s="26" t="s">
        <v>174</v>
      </c>
      <c r="W7" s="26">
        <f>VLOOKUP(Form_Responses13[[#This Row],[Apakah anda merasa bahwa daya juang (resiliensi diri) adalah keterampilan yang penting untuk masa depan?]],[1]kode!A$2:B$3,2,FALSE)</f>
        <v>1</v>
      </c>
      <c r="X7" s="26" t="s">
        <v>174</v>
      </c>
      <c r="Y7" s="26">
        <f>VLOOKUP(Form_Responses13[[#This Row],[Apakah anda merasa bahwa daya juang (resiliensi diri) berperan dalam membantu individu  mengelola tekanan sosial?]],[1]kode!A$2:B$3,2,FALSE)</f>
        <v>1</v>
      </c>
      <c r="Z7" s="26" t="s">
        <v>174</v>
      </c>
      <c r="AA7" s="26">
        <f>VLOOKUP(Form_Responses13[[#This Row],[Apakah penyesuaian diri (perilaku  adaptif) adalah pelampiasan dari seseorang karena orang-orang di sekitarnya?]],[1]kode!A$2:B$3,2,FALSE)</f>
        <v>1</v>
      </c>
      <c r="AB7" s="26" t="s">
        <v>174</v>
      </c>
      <c r="AC7" s="26">
        <f>VLOOKUP(Form_Responses13[[#This Row],[
Seseorang perlu memiliki kemampuan untuk menyesuaikan diri dengan norma atau standar yang ada di lingkungan sosialnya?]],[1]kode!A$2:B$3,2,FALSE)</f>
        <v>1</v>
      </c>
      <c r="AD7" s="26" t="s">
        <v>174</v>
      </c>
      <c r="AE7" s="26">
        <f>VLOOKUP(Form_Responses13[[#This Row],[Daya juang (Resiliensi) yang tinggi akan cenderung lebih mampu menghadapi tantangan dan stres dalam kehidupannya?]],[1]kode!A$2:B$3,2,FALSE)</f>
        <v>1</v>
      </c>
      <c r="AF7" s="26" t="s">
        <v>174</v>
      </c>
      <c r="AG7" s="26">
        <f>VLOOKUP(Form_Responses13[[#This Row],[Status ekonomi mempengaruhi terjadinya penyesuaian diri (perilaku adaptif) dan daya juang (resiliensi) individu?]],[1]kode!A$2:B$3,2,FALSE)</f>
        <v>1</v>
      </c>
      <c r="AH7" s="26" t="s">
        <v>174</v>
      </c>
      <c r="AI7" s="26">
        <f>VLOOKUP(Form_Responses13[[#This Row],[Kepribadian seseorang yang berbeda-beda mempengaruhi terjadinya penyesuaian diri (perilaku adaptif) dan daya juang (resiliensi) individu?]],[1]kode!A$2:B$3,2,FALSE)</f>
        <v>1</v>
      </c>
      <c r="AJ7" s="26" t="s">
        <v>174</v>
      </c>
      <c r="AK7" s="26">
        <f>VLOOKUP(Form_Responses13[[#This Row],[Apakah faktor keluarga penting dalam membentuk penyesuaian diri?]],[1]kode!A$2:B$3,2,FALSE)</f>
        <v>1</v>
      </c>
      <c r="AL7" s="26" t="s">
        <v>174</v>
      </c>
      <c r="AM7" s="26">
        <f>VLOOKUP(Form_Responses13[[#This Row],[Meningkatkan ketahanan individu dan menurunkan tingkat stres adalah cara efikasi diri yang baik?]],[1]kode!A$2:B$3,2,FALSE)</f>
        <v>1</v>
      </c>
      <c r="AN7" s="26" t="s">
        <v>174</v>
      </c>
      <c r="AO7" s="26">
        <f>VLOOKUP(Form_Responses13[[#This Row],[
Adanya keterampilan yang baik dalam berinteraksi untuk beradaptasi dengan penyesuaian diri (perilaku adaptif)?]],[1]kode!A$2:B$3,2,FALSE)</f>
        <v>1</v>
      </c>
      <c r="AP7" s="26" t="s">
        <v>174</v>
      </c>
      <c r="AQ7" s="32">
        <f>VLOOKUP(Form_Responses13[[#This Row],[Individu yang berhasil memenuhi kebutuhan dan menyelesaikan masalahnya, maka akan terjadinya perilaku yang adaptif?]],[1]kode!A$2:B$3,2,FALSE)</f>
        <v>1</v>
      </c>
    </row>
    <row r="8" spans="1:47" ht="25" x14ac:dyDescent="0.25">
      <c r="A8" s="26" t="s">
        <v>183</v>
      </c>
      <c r="B8" s="26" t="s">
        <v>184</v>
      </c>
      <c r="C8" s="27" t="s">
        <v>37</v>
      </c>
      <c r="D8" s="26" t="s">
        <v>174</v>
      </c>
      <c r="E8" s="28">
        <f>VLOOKUP(Form_Responses13[[#This Row],[Apakah penyesuaian diri ( perilaku adaptif ) membantu seseorang menyesuaikan diri dengan lingkungannya?]],[1]kode!A$1:B$3,2,FALSE)</f>
        <v>1</v>
      </c>
      <c r="F8" s="26" t="s">
        <v>174</v>
      </c>
      <c r="G8" s="26">
        <f>VLOOKUP(Form_Responses13[[#This Row],[Apakah daya juang (resiliensi) diri dapat membantu seseorang menghadapi tekanan atau masalah sehari-hari?]],[1]kode!A$2:B$3,2,FALSE)</f>
        <v>1</v>
      </c>
      <c r="H8" s="26" t="s">
        <v>174</v>
      </c>
      <c r="I8" s="26">
        <f>VLOOKUP(Form_Responses13[[#This Row],[Apakah penyesuaian diri (perilaku adaptif) dipengaruhi oleh kemampuan daya juang (resiliensi) seseorang?]],[1]kode!A$2:B$3,2,FALSE)</f>
        <v>1</v>
      </c>
      <c r="J8" s="26" t="s">
        <v>174</v>
      </c>
      <c r="K8" s="26">
        <f>VLOOKUP(Form_Responses13[[#This Row],[Apakah daya juang (resiliensi) diri dapat di kembangkan melalui pengalaman hidup?]],[1]kode!A$2:B$3,2,FALSE)</f>
        <v>1</v>
      </c>
      <c r="L8" s="26" t="s">
        <v>174</v>
      </c>
      <c r="M8" s="26">
        <f>VLOOKUP(Form_Responses13[[#This Row],[Apakah anda percaya bahwa seseorang dengan daya juang (resiliensi) tinggi lebih mudah beradaptasi dengan perubahan?]],[1]kode!A$2:B$3,2,FALSE)</f>
        <v>1</v>
      </c>
      <c r="N8" s="26" t="s">
        <v>174</v>
      </c>
      <c r="O8" s="26">
        <f>VLOOKUP(Form_Responses13[[#This Row],[Apakah penyesuaian diri (perilaku adaptif) penting untuk membantu seseorang menghadapi tantangan dalam kehidupan?]],[1]kode!A$2:B$3,2,FALSE)</f>
        <v>1</v>
      </c>
      <c r="P8" s="26" t="s">
        <v>174</v>
      </c>
      <c r="Q8" s="26">
        <f>VLOOKUP(Form_Responses13[[#This Row],[Apakah daya juang (resiliensi) dapat membantu seseorang mengelola emosinya dalam situasi sulit?]],[1]kode!A$2:B$3,2,FALSE)</f>
        <v>1</v>
      </c>
      <c r="R8" s="26" t="s">
        <v>174</v>
      </c>
      <c r="S8" s="26">
        <f>VLOOKUP(Form_Responses13[[#This Row],[Apakah anda memahami bahwa daya juang (resiliensi diri) adalah kemampuan untuk bangkit dari kegagalan?]],[1]kode!A$2:B$3,2,FALSE)</f>
        <v>1</v>
      </c>
      <c r="T8" s="26" t="s">
        <v>174</v>
      </c>
      <c r="U8" s="26">
        <f>VLOOKUP(Form_Responses13[[#This Row],[Apakah penyesuaian diri (perilaku adaptif) membantu seseorang mengatasi perubahan lingkungan yang tidak terduga?]],[1]kode!A$2:B$3,2,FALSE)</f>
        <v>1</v>
      </c>
      <c r="V8" s="26" t="s">
        <v>174</v>
      </c>
      <c r="W8" s="26">
        <f>VLOOKUP(Form_Responses13[[#This Row],[Apakah anda merasa bahwa daya juang (resiliensi diri) adalah keterampilan yang penting untuk masa depan?]],[1]kode!A$2:B$3,2,FALSE)</f>
        <v>1</v>
      </c>
      <c r="X8" s="26" t="s">
        <v>174</v>
      </c>
      <c r="Y8" s="26">
        <f>VLOOKUP(Form_Responses13[[#This Row],[Apakah anda merasa bahwa daya juang (resiliensi diri) berperan dalam membantu individu  mengelola tekanan sosial?]],[1]kode!A$2:B$3,2,FALSE)</f>
        <v>1</v>
      </c>
      <c r="Z8" s="26" t="s">
        <v>174</v>
      </c>
      <c r="AA8" s="26">
        <f>VLOOKUP(Form_Responses13[[#This Row],[Apakah penyesuaian diri (perilaku  adaptif) adalah pelampiasan dari seseorang karena orang-orang di sekitarnya?]],[1]kode!A$2:B$3,2,FALSE)</f>
        <v>1</v>
      </c>
      <c r="AB8" s="26" t="s">
        <v>174</v>
      </c>
      <c r="AC8" s="26">
        <f>VLOOKUP(Form_Responses13[[#This Row],[
Seseorang perlu memiliki kemampuan untuk menyesuaikan diri dengan norma atau standar yang ada di lingkungan sosialnya?]],[1]kode!A$2:B$3,2,FALSE)</f>
        <v>1</v>
      </c>
      <c r="AD8" s="26" t="s">
        <v>174</v>
      </c>
      <c r="AE8" s="26">
        <f>VLOOKUP(Form_Responses13[[#This Row],[Daya juang (Resiliensi) yang tinggi akan cenderung lebih mampu menghadapi tantangan dan stres dalam kehidupannya?]],[1]kode!A$2:B$3,2,FALSE)</f>
        <v>1</v>
      </c>
      <c r="AF8" s="26" t="s">
        <v>174</v>
      </c>
      <c r="AG8" s="26">
        <f>VLOOKUP(Form_Responses13[[#This Row],[Status ekonomi mempengaruhi terjadinya penyesuaian diri (perilaku adaptif) dan daya juang (resiliensi) individu?]],[1]kode!A$2:B$3,2,FALSE)</f>
        <v>1</v>
      </c>
      <c r="AH8" s="26" t="s">
        <v>174</v>
      </c>
      <c r="AI8" s="26">
        <f>VLOOKUP(Form_Responses13[[#This Row],[Kepribadian seseorang yang berbeda-beda mempengaruhi terjadinya penyesuaian diri (perilaku adaptif) dan daya juang (resiliensi) individu?]],[1]kode!A$2:B$3,2,FALSE)</f>
        <v>1</v>
      </c>
      <c r="AJ8" s="26" t="s">
        <v>174</v>
      </c>
      <c r="AK8" s="26">
        <f>VLOOKUP(Form_Responses13[[#This Row],[Apakah faktor keluarga penting dalam membentuk penyesuaian diri?]],[1]kode!A$2:B$3,2,FALSE)</f>
        <v>1</v>
      </c>
      <c r="AL8" s="26" t="s">
        <v>174</v>
      </c>
      <c r="AM8" s="26">
        <f>VLOOKUP(Form_Responses13[[#This Row],[Meningkatkan ketahanan individu dan menurunkan tingkat stres adalah cara efikasi diri yang baik?]],[1]kode!A$2:B$3,2,FALSE)</f>
        <v>1</v>
      </c>
      <c r="AN8" s="26" t="s">
        <v>174</v>
      </c>
      <c r="AO8" s="26">
        <f>VLOOKUP(Form_Responses13[[#This Row],[
Adanya keterampilan yang baik dalam berinteraksi untuk beradaptasi dengan penyesuaian diri (perilaku adaptif)?]],[1]kode!A$2:B$3,2,FALSE)</f>
        <v>1</v>
      </c>
      <c r="AP8" s="26" t="s">
        <v>174</v>
      </c>
      <c r="AQ8" s="32">
        <f>VLOOKUP(Form_Responses13[[#This Row],[Individu yang berhasil memenuhi kebutuhan dan menyelesaikan masalahnya, maka akan terjadinya perilaku yang adaptif?]],[1]kode!A$2:B$3,2,FALSE)</f>
        <v>1</v>
      </c>
    </row>
    <row r="9" spans="1:47" ht="25" x14ac:dyDescent="0.4">
      <c r="A9" s="26" t="s">
        <v>101</v>
      </c>
      <c r="B9" s="26" t="s">
        <v>185</v>
      </c>
      <c r="C9" s="27" t="s">
        <v>37</v>
      </c>
      <c r="D9" s="26" t="s">
        <v>174</v>
      </c>
      <c r="E9" s="28">
        <f>VLOOKUP(Form_Responses13[[#This Row],[Apakah penyesuaian diri ( perilaku adaptif ) membantu seseorang menyesuaikan diri dengan lingkungannya?]],[1]kode!A$1:B$3,2,FALSE)</f>
        <v>1</v>
      </c>
      <c r="F9" s="26" t="s">
        <v>174</v>
      </c>
      <c r="G9" s="26">
        <f>VLOOKUP(Form_Responses13[[#This Row],[Apakah daya juang (resiliensi) diri dapat membantu seseorang menghadapi tekanan atau masalah sehari-hari?]],[1]kode!A$2:B$3,2,FALSE)</f>
        <v>1</v>
      </c>
      <c r="H9" s="26" t="s">
        <v>174</v>
      </c>
      <c r="I9" s="26">
        <f>VLOOKUP(Form_Responses13[[#This Row],[Apakah penyesuaian diri (perilaku adaptif) dipengaruhi oleh kemampuan daya juang (resiliensi) seseorang?]],[1]kode!A$2:B$3,2,FALSE)</f>
        <v>1</v>
      </c>
      <c r="J9" s="26" t="s">
        <v>174</v>
      </c>
      <c r="K9" s="26">
        <f>VLOOKUP(Form_Responses13[[#This Row],[Apakah daya juang (resiliensi) diri dapat di kembangkan melalui pengalaman hidup?]],[1]kode!A$2:B$3,2,FALSE)</f>
        <v>1</v>
      </c>
      <c r="L9" s="26" t="s">
        <v>174</v>
      </c>
      <c r="M9" s="26">
        <f>VLOOKUP(Form_Responses13[[#This Row],[Apakah anda percaya bahwa seseorang dengan daya juang (resiliensi) tinggi lebih mudah beradaptasi dengan perubahan?]],[1]kode!A$2:B$3,2,FALSE)</f>
        <v>1</v>
      </c>
      <c r="N9" s="26" t="s">
        <v>174</v>
      </c>
      <c r="O9" s="26">
        <f>VLOOKUP(Form_Responses13[[#This Row],[Apakah penyesuaian diri (perilaku adaptif) penting untuk membantu seseorang menghadapi tantangan dalam kehidupan?]],[1]kode!A$2:B$3,2,FALSE)</f>
        <v>1</v>
      </c>
      <c r="P9" s="26" t="s">
        <v>174</v>
      </c>
      <c r="Q9" s="26">
        <f>VLOOKUP(Form_Responses13[[#This Row],[Apakah daya juang (resiliensi) dapat membantu seseorang mengelola emosinya dalam situasi sulit?]],[1]kode!A$2:B$3,2,FALSE)</f>
        <v>1</v>
      </c>
      <c r="R9" s="26" t="s">
        <v>174</v>
      </c>
      <c r="S9" s="26">
        <f>VLOOKUP(Form_Responses13[[#This Row],[Apakah anda memahami bahwa daya juang (resiliensi diri) adalah kemampuan untuk bangkit dari kegagalan?]],[1]kode!A$2:B$3,2,FALSE)</f>
        <v>1</v>
      </c>
      <c r="T9" s="26" t="s">
        <v>174</v>
      </c>
      <c r="U9" s="26">
        <f>VLOOKUP(Form_Responses13[[#This Row],[Apakah penyesuaian diri (perilaku adaptif) membantu seseorang mengatasi perubahan lingkungan yang tidak terduga?]],[1]kode!A$2:B$3,2,FALSE)</f>
        <v>1</v>
      </c>
      <c r="V9" s="26" t="s">
        <v>174</v>
      </c>
      <c r="W9" s="26">
        <f>VLOOKUP(Form_Responses13[[#This Row],[Apakah anda merasa bahwa daya juang (resiliensi diri) adalah keterampilan yang penting untuk masa depan?]],[1]kode!A$2:B$3,2,FALSE)</f>
        <v>1</v>
      </c>
      <c r="X9" s="26" t="s">
        <v>174</v>
      </c>
      <c r="Y9" s="26">
        <f>VLOOKUP(Form_Responses13[[#This Row],[Apakah anda merasa bahwa daya juang (resiliensi diri) berperan dalam membantu individu  mengelola tekanan sosial?]],[1]kode!A$2:B$3,2,FALSE)</f>
        <v>1</v>
      </c>
      <c r="Z9" s="26" t="s">
        <v>174</v>
      </c>
      <c r="AA9" s="26">
        <f>VLOOKUP(Form_Responses13[[#This Row],[Apakah penyesuaian diri (perilaku  adaptif) adalah pelampiasan dari seseorang karena orang-orang di sekitarnya?]],[1]kode!A$2:B$3,2,FALSE)</f>
        <v>1</v>
      </c>
      <c r="AB9" s="26" t="s">
        <v>174</v>
      </c>
      <c r="AC9" s="26">
        <f>VLOOKUP(Form_Responses13[[#This Row],[
Seseorang perlu memiliki kemampuan untuk menyesuaikan diri dengan norma atau standar yang ada di lingkungan sosialnya?]],[1]kode!A$2:B$3,2,FALSE)</f>
        <v>1</v>
      </c>
      <c r="AD9" s="26" t="s">
        <v>174</v>
      </c>
      <c r="AE9" s="26">
        <f>VLOOKUP(Form_Responses13[[#This Row],[Daya juang (Resiliensi) yang tinggi akan cenderung lebih mampu menghadapi tantangan dan stres dalam kehidupannya?]],[1]kode!A$2:B$3,2,FALSE)</f>
        <v>1</v>
      </c>
      <c r="AF9" s="26" t="s">
        <v>174</v>
      </c>
      <c r="AG9" s="26">
        <f>VLOOKUP(Form_Responses13[[#This Row],[Status ekonomi mempengaruhi terjadinya penyesuaian diri (perilaku adaptif) dan daya juang (resiliensi) individu?]],[1]kode!A$2:B$3,2,FALSE)</f>
        <v>1</v>
      </c>
      <c r="AH9" s="26" t="s">
        <v>174</v>
      </c>
      <c r="AI9" s="26">
        <f>VLOOKUP(Form_Responses13[[#This Row],[Kepribadian seseorang yang berbeda-beda mempengaruhi terjadinya penyesuaian diri (perilaku adaptif) dan daya juang (resiliensi) individu?]],[1]kode!A$2:B$3,2,FALSE)</f>
        <v>1</v>
      </c>
      <c r="AJ9" s="26" t="s">
        <v>186</v>
      </c>
      <c r="AK9" s="26">
        <f>VLOOKUP(Form_Responses13[[#This Row],[Apakah faktor keluarga penting dalam membentuk penyesuaian diri?]],[1]kode!A$2:B$3,2,FALSE)</f>
        <v>0</v>
      </c>
      <c r="AL9" s="26" t="s">
        <v>186</v>
      </c>
      <c r="AM9" s="26">
        <f>VLOOKUP(Form_Responses13[[#This Row],[Meningkatkan ketahanan individu dan menurunkan tingkat stres adalah cara efikasi diri yang baik?]],[1]kode!A$2:B$3,2,FALSE)</f>
        <v>0</v>
      </c>
      <c r="AN9" s="26" t="s">
        <v>186</v>
      </c>
      <c r="AO9" s="26">
        <f>VLOOKUP(Form_Responses13[[#This Row],[
Adanya keterampilan yang baik dalam berinteraksi untuk beradaptasi dengan penyesuaian diri (perilaku adaptif)?]],[1]kode!A$2:B$3,2,FALSE)</f>
        <v>0</v>
      </c>
      <c r="AP9" s="26" t="s">
        <v>186</v>
      </c>
      <c r="AQ9" s="32">
        <f>VLOOKUP(Form_Responses13[[#This Row],[Individu yang berhasil memenuhi kebutuhan dan menyelesaikan masalahnya, maka akan terjadinya perilaku yang adaptif?]],[1]kode!A$2:B$3,2,FALSE)</f>
        <v>0</v>
      </c>
      <c r="AS9" s="33" t="s">
        <v>285</v>
      </c>
      <c r="AT9" s="33">
        <f>COUNTIF(D2:AQ61,"YA")</f>
        <v>1100</v>
      </c>
      <c r="AU9" s="34">
        <f>SUM(AT9/AT11)</f>
        <v>0.91666666666666663</v>
      </c>
    </row>
    <row r="10" spans="1:47" ht="40" x14ac:dyDescent="0.4">
      <c r="A10" s="26" t="s">
        <v>137</v>
      </c>
      <c r="B10" s="26" t="s">
        <v>138</v>
      </c>
      <c r="C10" s="27" t="s">
        <v>37</v>
      </c>
      <c r="D10" s="26" t="s">
        <v>174</v>
      </c>
      <c r="E10" s="28">
        <f>VLOOKUP(Form_Responses13[[#This Row],[Apakah penyesuaian diri ( perilaku adaptif ) membantu seseorang menyesuaikan diri dengan lingkungannya?]],[1]kode!A$1:B$3,2,FALSE)</f>
        <v>1</v>
      </c>
      <c r="F10" s="26" t="s">
        <v>174</v>
      </c>
      <c r="G10" s="26">
        <f>VLOOKUP(Form_Responses13[[#This Row],[Apakah daya juang (resiliensi) diri dapat membantu seseorang menghadapi tekanan atau masalah sehari-hari?]],[1]kode!A$2:B$3,2,FALSE)</f>
        <v>1</v>
      </c>
      <c r="H10" s="26" t="s">
        <v>174</v>
      </c>
      <c r="I10" s="26">
        <f>VLOOKUP(Form_Responses13[[#This Row],[Apakah penyesuaian diri (perilaku adaptif) dipengaruhi oleh kemampuan daya juang (resiliensi) seseorang?]],[1]kode!A$2:B$3,2,FALSE)</f>
        <v>1</v>
      </c>
      <c r="J10" s="26" t="s">
        <v>174</v>
      </c>
      <c r="K10" s="26">
        <f>VLOOKUP(Form_Responses13[[#This Row],[Apakah daya juang (resiliensi) diri dapat di kembangkan melalui pengalaman hidup?]],[1]kode!A$2:B$3,2,FALSE)</f>
        <v>1</v>
      </c>
      <c r="L10" s="26" t="s">
        <v>174</v>
      </c>
      <c r="M10" s="26">
        <f>VLOOKUP(Form_Responses13[[#This Row],[Apakah anda percaya bahwa seseorang dengan daya juang (resiliensi) tinggi lebih mudah beradaptasi dengan perubahan?]],[1]kode!A$2:B$3,2,FALSE)</f>
        <v>1</v>
      </c>
      <c r="N10" s="26" t="s">
        <v>174</v>
      </c>
      <c r="O10" s="26">
        <f>VLOOKUP(Form_Responses13[[#This Row],[Apakah penyesuaian diri (perilaku adaptif) penting untuk membantu seseorang menghadapi tantangan dalam kehidupan?]],[1]kode!A$2:B$3,2,FALSE)</f>
        <v>1</v>
      </c>
      <c r="P10" s="26" t="s">
        <v>174</v>
      </c>
      <c r="Q10" s="26">
        <f>VLOOKUP(Form_Responses13[[#This Row],[Apakah daya juang (resiliensi) dapat membantu seseorang mengelola emosinya dalam situasi sulit?]],[1]kode!A$2:B$3,2,FALSE)</f>
        <v>1</v>
      </c>
      <c r="R10" s="26" t="s">
        <v>174</v>
      </c>
      <c r="S10" s="26">
        <f>VLOOKUP(Form_Responses13[[#This Row],[Apakah anda memahami bahwa daya juang (resiliensi diri) adalah kemampuan untuk bangkit dari kegagalan?]],[1]kode!A$2:B$3,2,FALSE)</f>
        <v>1</v>
      </c>
      <c r="T10" s="26" t="s">
        <v>174</v>
      </c>
      <c r="U10" s="26">
        <f>VLOOKUP(Form_Responses13[[#This Row],[Apakah penyesuaian diri (perilaku adaptif) membantu seseorang mengatasi perubahan lingkungan yang tidak terduga?]],[1]kode!A$2:B$3,2,FALSE)</f>
        <v>1</v>
      </c>
      <c r="V10" s="26" t="s">
        <v>174</v>
      </c>
      <c r="W10" s="26">
        <f>VLOOKUP(Form_Responses13[[#This Row],[Apakah anda merasa bahwa daya juang (resiliensi diri) adalah keterampilan yang penting untuk masa depan?]],[1]kode!A$2:B$3,2,FALSE)</f>
        <v>1</v>
      </c>
      <c r="X10" s="26" t="s">
        <v>186</v>
      </c>
      <c r="Y10" s="26">
        <f>VLOOKUP(Form_Responses13[[#This Row],[Apakah anda merasa bahwa daya juang (resiliensi diri) berperan dalam membantu individu  mengelola tekanan sosial?]],[1]kode!A$2:B$3,2,FALSE)</f>
        <v>0</v>
      </c>
      <c r="Z10" s="26" t="s">
        <v>174</v>
      </c>
      <c r="AA10" s="26">
        <f>VLOOKUP(Form_Responses13[[#This Row],[Apakah penyesuaian diri (perilaku  adaptif) adalah pelampiasan dari seseorang karena orang-orang di sekitarnya?]],[1]kode!A$2:B$3,2,FALSE)</f>
        <v>1</v>
      </c>
      <c r="AB10" s="26" t="s">
        <v>174</v>
      </c>
      <c r="AC10" s="26">
        <f>VLOOKUP(Form_Responses13[[#This Row],[
Seseorang perlu memiliki kemampuan untuk menyesuaikan diri dengan norma atau standar yang ada di lingkungan sosialnya?]],[1]kode!A$2:B$3,2,FALSE)</f>
        <v>1</v>
      </c>
      <c r="AD10" s="26" t="s">
        <v>174</v>
      </c>
      <c r="AE10" s="26">
        <f>VLOOKUP(Form_Responses13[[#This Row],[Daya juang (Resiliensi) yang tinggi akan cenderung lebih mampu menghadapi tantangan dan stres dalam kehidupannya?]],[1]kode!A$2:B$3,2,FALSE)</f>
        <v>1</v>
      </c>
      <c r="AF10" s="26" t="s">
        <v>174</v>
      </c>
      <c r="AG10" s="26">
        <f>VLOOKUP(Form_Responses13[[#This Row],[Status ekonomi mempengaruhi terjadinya penyesuaian diri (perilaku adaptif) dan daya juang (resiliensi) individu?]],[1]kode!A$2:B$3,2,FALSE)</f>
        <v>1</v>
      </c>
      <c r="AH10" s="26" t="s">
        <v>174</v>
      </c>
      <c r="AI10" s="26">
        <f>VLOOKUP(Form_Responses13[[#This Row],[Kepribadian seseorang yang berbeda-beda mempengaruhi terjadinya penyesuaian diri (perilaku adaptif) dan daya juang (resiliensi) individu?]],[1]kode!A$2:B$3,2,FALSE)</f>
        <v>1</v>
      </c>
      <c r="AJ10" s="26" t="s">
        <v>174</v>
      </c>
      <c r="AK10" s="26">
        <f>VLOOKUP(Form_Responses13[[#This Row],[Apakah faktor keluarga penting dalam membentuk penyesuaian diri?]],[1]kode!A$2:B$3,2,FALSE)</f>
        <v>1</v>
      </c>
      <c r="AL10" s="26" t="s">
        <v>174</v>
      </c>
      <c r="AM10" s="26">
        <f>VLOOKUP(Form_Responses13[[#This Row],[Meningkatkan ketahanan individu dan menurunkan tingkat stres adalah cara efikasi diri yang baik?]],[1]kode!A$2:B$3,2,FALSE)</f>
        <v>1</v>
      </c>
      <c r="AN10" s="26" t="s">
        <v>174</v>
      </c>
      <c r="AO10" s="26">
        <f>VLOOKUP(Form_Responses13[[#This Row],[
Adanya keterampilan yang baik dalam berinteraksi untuk beradaptasi dengan penyesuaian diri (perilaku adaptif)?]],[1]kode!A$2:B$3,2,FALSE)</f>
        <v>1</v>
      </c>
      <c r="AP10" s="26" t="s">
        <v>174</v>
      </c>
      <c r="AQ10" s="32">
        <f>VLOOKUP(Form_Responses13[[#This Row],[Individu yang berhasil memenuhi kebutuhan dan menyelesaikan masalahnya, maka akan terjadinya perilaku yang adaptif?]],[1]kode!A$2:B$3,2,FALSE)</f>
        <v>1</v>
      </c>
      <c r="AS10" s="33" t="s">
        <v>286</v>
      </c>
      <c r="AT10" s="33">
        <f>COUNTIF(D2:AQ61,"TIDAK")</f>
        <v>100</v>
      </c>
      <c r="AU10" s="34">
        <f>SUM(AT10/AT11)</f>
        <v>8.3333333333333329E-2</v>
      </c>
    </row>
    <row r="11" spans="1:47" ht="25" x14ac:dyDescent="0.4">
      <c r="A11" s="26" t="s">
        <v>187</v>
      </c>
      <c r="B11" s="26" t="s">
        <v>188</v>
      </c>
      <c r="C11" s="27" t="s">
        <v>37</v>
      </c>
      <c r="D11" s="26" t="s">
        <v>174</v>
      </c>
      <c r="E11" s="28">
        <f>VLOOKUP(Form_Responses13[[#This Row],[Apakah penyesuaian diri ( perilaku adaptif ) membantu seseorang menyesuaikan diri dengan lingkungannya?]],[1]kode!A$1:B$3,2,FALSE)</f>
        <v>1</v>
      </c>
      <c r="F11" s="26" t="s">
        <v>174</v>
      </c>
      <c r="G11" s="26">
        <f>VLOOKUP(Form_Responses13[[#This Row],[Apakah daya juang (resiliensi) diri dapat membantu seseorang menghadapi tekanan atau masalah sehari-hari?]],[1]kode!A$2:B$3,2,FALSE)</f>
        <v>1</v>
      </c>
      <c r="H11" s="26" t="s">
        <v>174</v>
      </c>
      <c r="I11" s="26">
        <f>VLOOKUP(Form_Responses13[[#This Row],[Apakah penyesuaian diri (perilaku adaptif) dipengaruhi oleh kemampuan daya juang (resiliensi) seseorang?]],[1]kode!A$2:B$3,2,FALSE)</f>
        <v>1</v>
      </c>
      <c r="J11" s="26" t="s">
        <v>174</v>
      </c>
      <c r="K11" s="26">
        <f>VLOOKUP(Form_Responses13[[#This Row],[Apakah daya juang (resiliensi) diri dapat di kembangkan melalui pengalaman hidup?]],[1]kode!A$2:B$3,2,FALSE)</f>
        <v>1</v>
      </c>
      <c r="L11" s="26" t="s">
        <v>174</v>
      </c>
      <c r="M11" s="26">
        <f>VLOOKUP(Form_Responses13[[#This Row],[Apakah anda percaya bahwa seseorang dengan daya juang (resiliensi) tinggi lebih mudah beradaptasi dengan perubahan?]],[1]kode!A$2:B$3,2,FALSE)</f>
        <v>1</v>
      </c>
      <c r="N11" s="26" t="s">
        <v>174</v>
      </c>
      <c r="O11" s="26">
        <f>VLOOKUP(Form_Responses13[[#This Row],[Apakah penyesuaian diri (perilaku adaptif) penting untuk membantu seseorang menghadapi tantangan dalam kehidupan?]],[1]kode!A$2:B$3,2,FALSE)</f>
        <v>1</v>
      </c>
      <c r="P11" s="26" t="s">
        <v>174</v>
      </c>
      <c r="Q11" s="26">
        <f>VLOOKUP(Form_Responses13[[#This Row],[Apakah daya juang (resiliensi) dapat membantu seseorang mengelola emosinya dalam situasi sulit?]],[1]kode!A$2:B$3,2,FALSE)</f>
        <v>1</v>
      </c>
      <c r="R11" s="26" t="s">
        <v>186</v>
      </c>
      <c r="S11" s="26">
        <f>VLOOKUP(Form_Responses13[[#This Row],[Apakah anda memahami bahwa daya juang (resiliensi diri) adalah kemampuan untuk bangkit dari kegagalan?]],[1]kode!A$2:B$3,2,FALSE)</f>
        <v>0</v>
      </c>
      <c r="T11" s="26" t="s">
        <v>174</v>
      </c>
      <c r="U11" s="26">
        <f>VLOOKUP(Form_Responses13[[#This Row],[Apakah penyesuaian diri (perilaku adaptif) membantu seseorang mengatasi perubahan lingkungan yang tidak terduga?]],[1]kode!A$2:B$3,2,FALSE)</f>
        <v>1</v>
      </c>
      <c r="V11" s="26" t="s">
        <v>174</v>
      </c>
      <c r="W11" s="26">
        <f>VLOOKUP(Form_Responses13[[#This Row],[Apakah anda merasa bahwa daya juang (resiliensi diri) adalah keterampilan yang penting untuk masa depan?]],[1]kode!A$2:B$3,2,FALSE)</f>
        <v>1</v>
      </c>
      <c r="X11" s="26" t="s">
        <v>174</v>
      </c>
      <c r="Y11" s="26">
        <f>VLOOKUP(Form_Responses13[[#This Row],[Apakah anda merasa bahwa daya juang (resiliensi diri) berperan dalam membantu individu  mengelola tekanan sosial?]],[1]kode!A$2:B$3,2,FALSE)</f>
        <v>1</v>
      </c>
      <c r="Z11" s="26" t="s">
        <v>174</v>
      </c>
      <c r="AA11" s="26">
        <f>VLOOKUP(Form_Responses13[[#This Row],[Apakah penyesuaian diri (perilaku  adaptif) adalah pelampiasan dari seseorang karena orang-orang di sekitarnya?]],[1]kode!A$2:B$3,2,FALSE)</f>
        <v>1</v>
      </c>
      <c r="AB11" s="26" t="s">
        <v>174</v>
      </c>
      <c r="AC11" s="26">
        <f>VLOOKUP(Form_Responses13[[#This Row],[
Seseorang perlu memiliki kemampuan untuk menyesuaikan diri dengan norma atau standar yang ada di lingkungan sosialnya?]],[1]kode!A$2:B$3,2,FALSE)</f>
        <v>1</v>
      </c>
      <c r="AD11" s="26" t="s">
        <v>174</v>
      </c>
      <c r="AE11" s="26">
        <f>VLOOKUP(Form_Responses13[[#This Row],[Daya juang (Resiliensi) yang tinggi akan cenderung lebih mampu menghadapi tantangan dan stres dalam kehidupannya?]],[1]kode!A$2:B$3,2,FALSE)</f>
        <v>1</v>
      </c>
      <c r="AF11" s="26" t="s">
        <v>174</v>
      </c>
      <c r="AG11" s="26">
        <f>VLOOKUP(Form_Responses13[[#This Row],[Status ekonomi mempengaruhi terjadinya penyesuaian diri (perilaku adaptif) dan daya juang (resiliensi) individu?]],[1]kode!A$2:B$3,2,FALSE)</f>
        <v>1</v>
      </c>
      <c r="AH11" s="26" t="s">
        <v>174</v>
      </c>
      <c r="AI11" s="26">
        <f>VLOOKUP(Form_Responses13[[#This Row],[Kepribadian seseorang yang berbeda-beda mempengaruhi terjadinya penyesuaian diri (perilaku adaptif) dan daya juang (resiliensi) individu?]],[1]kode!A$2:B$3,2,FALSE)</f>
        <v>1</v>
      </c>
      <c r="AJ11" s="26" t="s">
        <v>174</v>
      </c>
      <c r="AK11" s="26">
        <f>VLOOKUP(Form_Responses13[[#This Row],[Apakah faktor keluarga penting dalam membentuk penyesuaian diri?]],[1]kode!A$2:B$3,2,FALSE)</f>
        <v>1</v>
      </c>
      <c r="AL11" s="26" t="s">
        <v>174</v>
      </c>
      <c r="AM11" s="26">
        <f>VLOOKUP(Form_Responses13[[#This Row],[Meningkatkan ketahanan individu dan menurunkan tingkat stres adalah cara efikasi diri yang baik?]],[1]kode!A$2:B$3,2,FALSE)</f>
        <v>1</v>
      </c>
      <c r="AN11" s="26" t="s">
        <v>174</v>
      </c>
      <c r="AO11" s="26">
        <f>VLOOKUP(Form_Responses13[[#This Row],[
Adanya keterampilan yang baik dalam berinteraksi untuk beradaptasi dengan penyesuaian diri (perilaku adaptif)?]],[1]kode!A$2:B$3,2,FALSE)</f>
        <v>1</v>
      </c>
      <c r="AP11" s="26" t="s">
        <v>174</v>
      </c>
      <c r="AQ11" s="32">
        <f>VLOOKUP(Form_Responses13[[#This Row],[Individu yang berhasil memenuhi kebutuhan dan menyelesaikan masalahnya, maka akan terjadinya perilaku yang adaptif?]],[1]kode!A$2:B$3,2,FALSE)</f>
        <v>1</v>
      </c>
      <c r="AS11" s="33"/>
      <c r="AT11" s="33">
        <f>SUM(AT9,AT10)</f>
        <v>1200</v>
      </c>
      <c r="AU11" s="34">
        <f>SUM(AU9,AU10)</f>
        <v>1</v>
      </c>
    </row>
    <row r="12" spans="1:47" x14ac:dyDescent="0.25">
      <c r="A12" s="26" t="s">
        <v>189</v>
      </c>
      <c r="B12" s="26" t="s">
        <v>190</v>
      </c>
      <c r="C12" s="27" t="s">
        <v>37</v>
      </c>
      <c r="D12" s="26" t="s">
        <v>174</v>
      </c>
      <c r="E12" s="28">
        <f>VLOOKUP(Form_Responses13[[#This Row],[Apakah penyesuaian diri ( perilaku adaptif ) membantu seseorang menyesuaikan diri dengan lingkungannya?]],[1]kode!A$1:B$3,2,FALSE)</f>
        <v>1</v>
      </c>
      <c r="F12" s="26" t="s">
        <v>174</v>
      </c>
      <c r="G12" s="26">
        <f>VLOOKUP(Form_Responses13[[#This Row],[Apakah daya juang (resiliensi) diri dapat membantu seseorang menghadapi tekanan atau masalah sehari-hari?]],[1]kode!A$2:B$3,2,FALSE)</f>
        <v>1</v>
      </c>
      <c r="H12" s="26" t="s">
        <v>174</v>
      </c>
      <c r="I12" s="26">
        <f>VLOOKUP(Form_Responses13[[#This Row],[Apakah penyesuaian diri (perilaku adaptif) dipengaruhi oleh kemampuan daya juang (resiliensi) seseorang?]],[1]kode!A$2:B$3,2,FALSE)</f>
        <v>1</v>
      </c>
      <c r="J12" s="26" t="s">
        <v>174</v>
      </c>
      <c r="K12" s="26">
        <f>VLOOKUP(Form_Responses13[[#This Row],[Apakah daya juang (resiliensi) diri dapat di kembangkan melalui pengalaman hidup?]],[1]kode!A$2:B$3,2,FALSE)</f>
        <v>1</v>
      </c>
      <c r="L12" s="26" t="s">
        <v>174</v>
      </c>
      <c r="M12" s="26">
        <f>VLOOKUP(Form_Responses13[[#This Row],[Apakah anda percaya bahwa seseorang dengan daya juang (resiliensi) tinggi lebih mudah beradaptasi dengan perubahan?]],[1]kode!A$2:B$3,2,FALSE)</f>
        <v>1</v>
      </c>
      <c r="N12" s="26" t="s">
        <v>174</v>
      </c>
      <c r="O12" s="26">
        <f>VLOOKUP(Form_Responses13[[#This Row],[Apakah penyesuaian diri (perilaku adaptif) penting untuk membantu seseorang menghadapi tantangan dalam kehidupan?]],[1]kode!A$2:B$3,2,FALSE)</f>
        <v>1</v>
      </c>
      <c r="P12" s="26" t="s">
        <v>174</v>
      </c>
      <c r="Q12" s="26">
        <f>VLOOKUP(Form_Responses13[[#This Row],[Apakah daya juang (resiliensi) dapat membantu seseorang mengelola emosinya dalam situasi sulit?]],[1]kode!A$2:B$3,2,FALSE)</f>
        <v>1</v>
      </c>
      <c r="R12" s="26" t="s">
        <v>174</v>
      </c>
      <c r="S12" s="26">
        <f>VLOOKUP(Form_Responses13[[#This Row],[Apakah anda memahami bahwa daya juang (resiliensi diri) adalah kemampuan untuk bangkit dari kegagalan?]],[1]kode!A$2:B$3,2,FALSE)</f>
        <v>1</v>
      </c>
      <c r="T12" s="26" t="s">
        <v>174</v>
      </c>
      <c r="U12" s="26">
        <f>VLOOKUP(Form_Responses13[[#This Row],[Apakah penyesuaian diri (perilaku adaptif) membantu seseorang mengatasi perubahan lingkungan yang tidak terduga?]],[1]kode!A$2:B$3,2,FALSE)</f>
        <v>1</v>
      </c>
      <c r="V12" s="26" t="s">
        <v>174</v>
      </c>
      <c r="W12" s="26">
        <f>VLOOKUP(Form_Responses13[[#This Row],[Apakah anda merasa bahwa daya juang (resiliensi diri) adalah keterampilan yang penting untuk masa depan?]],[1]kode!A$2:B$3,2,FALSE)</f>
        <v>1</v>
      </c>
      <c r="X12" s="26" t="s">
        <v>174</v>
      </c>
      <c r="Y12" s="26">
        <f>VLOOKUP(Form_Responses13[[#This Row],[Apakah anda merasa bahwa daya juang (resiliensi diri) berperan dalam membantu individu  mengelola tekanan sosial?]],[1]kode!A$2:B$3,2,FALSE)</f>
        <v>1</v>
      </c>
      <c r="Z12" s="26" t="s">
        <v>174</v>
      </c>
      <c r="AA12" s="26">
        <f>VLOOKUP(Form_Responses13[[#This Row],[Apakah penyesuaian diri (perilaku  adaptif) adalah pelampiasan dari seseorang karena orang-orang di sekitarnya?]],[1]kode!A$2:B$3,2,FALSE)</f>
        <v>1</v>
      </c>
      <c r="AB12" s="26" t="s">
        <v>174</v>
      </c>
      <c r="AC12" s="26">
        <f>VLOOKUP(Form_Responses13[[#This Row],[
Seseorang perlu memiliki kemampuan untuk menyesuaikan diri dengan norma atau standar yang ada di lingkungan sosialnya?]],[1]kode!A$2:B$3,2,FALSE)</f>
        <v>1</v>
      </c>
      <c r="AD12" s="26" t="s">
        <v>174</v>
      </c>
      <c r="AE12" s="26">
        <f>VLOOKUP(Form_Responses13[[#This Row],[Daya juang (Resiliensi) yang tinggi akan cenderung lebih mampu menghadapi tantangan dan stres dalam kehidupannya?]],[1]kode!A$2:B$3,2,FALSE)</f>
        <v>1</v>
      </c>
      <c r="AF12" s="26" t="s">
        <v>174</v>
      </c>
      <c r="AG12" s="26">
        <f>VLOOKUP(Form_Responses13[[#This Row],[Status ekonomi mempengaruhi terjadinya penyesuaian diri (perilaku adaptif) dan daya juang (resiliensi) individu?]],[1]kode!A$2:B$3,2,FALSE)</f>
        <v>1</v>
      </c>
      <c r="AH12" s="26" t="s">
        <v>174</v>
      </c>
      <c r="AI12" s="26">
        <f>VLOOKUP(Form_Responses13[[#This Row],[Kepribadian seseorang yang berbeda-beda mempengaruhi terjadinya penyesuaian diri (perilaku adaptif) dan daya juang (resiliensi) individu?]],[1]kode!A$2:B$3,2,FALSE)</f>
        <v>1</v>
      </c>
      <c r="AJ12" s="26" t="s">
        <v>174</v>
      </c>
      <c r="AK12" s="26">
        <f>VLOOKUP(Form_Responses13[[#This Row],[Apakah faktor keluarga penting dalam membentuk penyesuaian diri?]],[1]kode!A$2:B$3,2,FALSE)</f>
        <v>1</v>
      </c>
      <c r="AL12" s="26" t="s">
        <v>174</v>
      </c>
      <c r="AM12" s="26">
        <f>VLOOKUP(Form_Responses13[[#This Row],[Meningkatkan ketahanan individu dan menurunkan tingkat stres adalah cara efikasi diri yang baik?]],[1]kode!A$2:B$3,2,FALSE)</f>
        <v>1</v>
      </c>
      <c r="AN12" s="26" t="s">
        <v>174</v>
      </c>
      <c r="AO12" s="26">
        <f>VLOOKUP(Form_Responses13[[#This Row],[
Adanya keterampilan yang baik dalam berinteraksi untuk beradaptasi dengan penyesuaian diri (perilaku adaptif)?]],[1]kode!A$2:B$3,2,FALSE)</f>
        <v>1</v>
      </c>
      <c r="AP12" s="26" t="s">
        <v>174</v>
      </c>
      <c r="AQ12" s="32">
        <f>VLOOKUP(Form_Responses13[[#This Row],[Individu yang berhasil memenuhi kebutuhan dan menyelesaikan masalahnya, maka akan terjadinya perilaku yang adaptif?]],[1]kode!A$2:B$3,2,FALSE)</f>
        <v>1</v>
      </c>
    </row>
    <row r="13" spans="1:47" ht="25" x14ac:dyDescent="0.25">
      <c r="A13" s="26" t="s">
        <v>48</v>
      </c>
      <c r="B13" s="26" t="s">
        <v>191</v>
      </c>
      <c r="C13" s="27" t="s">
        <v>37</v>
      </c>
      <c r="D13" s="26" t="s">
        <v>174</v>
      </c>
      <c r="E13" s="28">
        <f>VLOOKUP(Form_Responses13[[#This Row],[Apakah penyesuaian diri ( perilaku adaptif ) membantu seseorang menyesuaikan diri dengan lingkungannya?]],[1]kode!A$1:B$3,2,FALSE)</f>
        <v>1</v>
      </c>
      <c r="F13" s="26" t="s">
        <v>174</v>
      </c>
      <c r="G13" s="26">
        <f>VLOOKUP(Form_Responses13[[#This Row],[Apakah daya juang (resiliensi) diri dapat membantu seseorang menghadapi tekanan atau masalah sehari-hari?]],[1]kode!A$2:B$3,2,FALSE)</f>
        <v>1</v>
      </c>
      <c r="H13" s="26" t="s">
        <v>174</v>
      </c>
      <c r="I13" s="26">
        <f>VLOOKUP(Form_Responses13[[#This Row],[Apakah penyesuaian diri (perilaku adaptif) dipengaruhi oleh kemampuan daya juang (resiliensi) seseorang?]],[1]kode!A$2:B$3,2,FALSE)</f>
        <v>1</v>
      </c>
      <c r="J13" s="26" t="s">
        <v>174</v>
      </c>
      <c r="K13" s="26">
        <f>VLOOKUP(Form_Responses13[[#This Row],[Apakah daya juang (resiliensi) diri dapat di kembangkan melalui pengalaman hidup?]],[1]kode!A$2:B$3,2,FALSE)</f>
        <v>1</v>
      </c>
      <c r="L13" s="26" t="s">
        <v>174</v>
      </c>
      <c r="M13" s="26">
        <f>VLOOKUP(Form_Responses13[[#This Row],[Apakah anda percaya bahwa seseorang dengan daya juang (resiliensi) tinggi lebih mudah beradaptasi dengan perubahan?]],[1]kode!A$2:B$3,2,FALSE)</f>
        <v>1</v>
      </c>
      <c r="N13" s="26" t="s">
        <v>174</v>
      </c>
      <c r="O13" s="26">
        <f>VLOOKUP(Form_Responses13[[#This Row],[Apakah penyesuaian diri (perilaku adaptif) penting untuk membantu seseorang menghadapi tantangan dalam kehidupan?]],[1]kode!A$2:B$3,2,FALSE)</f>
        <v>1</v>
      </c>
      <c r="P13" s="26" t="s">
        <v>174</v>
      </c>
      <c r="Q13" s="26">
        <f>VLOOKUP(Form_Responses13[[#This Row],[Apakah daya juang (resiliensi) dapat membantu seseorang mengelola emosinya dalam situasi sulit?]],[1]kode!A$2:B$3,2,FALSE)</f>
        <v>1</v>
      </c>
      <c r="R13" s="26" t="s">
        <v>174</v>
      </c>
      <c r="S13" s="26">
        <f>VLOOKUP(Form_Responses13[[#This Row],[Apakah anda memahami bahwa daya juang (resiliensi diri) adalah kemampuan untuk bangkit dari kegagalan?]],[1]kode!A$2:B$3,2,FALSE)</f>
        <v>1</v>
      </c>
      <c r="T13" s="26" t="s">
        <v>174</v>
      </c>
      <c r="U13" s="26">
        <f>VLOOKUP(Form_Responses13[[#This Row],[Apakah penyesuaian diri (perilaku adaptif) membantu seseorang mengatasi perubahan lingkungan yang tidak terduga?]],[1]kode!A$2:B$3,2,FALSE)</f>
        <v>1</v>
      </c>
      <c r="V13" s="26" t="s">
        <v>174</v>
      </c>
      <c r="W13" s="26">
        <f>VLOOKUP(Form_Responses13[[#This Row],[Apakah anda merasa bahwa daya juang (resiliensi diri) adalah keterampilan yang penting untuk masa depan?]],[1]kode!A$2:B$3,2,FALSE)</f>
        <v>1</v>
      </c>
      <c r="X13" s="26" t="s">
        <v>174</v>
      </c>
      <c r="Y13" s="26">
        <f>VLOOKUP(Form_Responses13[[#This Row],[Apakah anda merasa bahwa daya juang (resiliensi diri) berperan dalam membantu individu  mengelola tekanan sosial?]],[1]kode!A$2:B$3,2,FALSE)</f>
        <v>1</v>
      </c>
      <c r="Z13" s="26" t="s">
        <v>174</v>
      </c>
      <c r="AA13" s="26">
        <f>VLOOKUP(Form_Responses13[[#This Row],[Apakah penyesuaian diri (perilaku  adaptif) adalah pelampiasan dari seseorang karena orang-orang di sekitarnya?]],[1]kode!A$2:B$3,2,FALSE)</f>
        <v>1</v>
      </c>
      <c r="AB13" s="26" t="s">
        <v>174</v>
      </c>
      <c r="AC13" s="26">
        <f>VLOOKUP(Form_Responses13[[#This Row],[
Seseorang perlu memiliki kemampuan untuk menyesuaikan diri dengan norma atau standar yang ada di lingkungan sosialnya?]],[1]kode!A$2:B$3,2,FALSE)</f>
        <v>1</v>
      </c>
      <c r="AD13" s="26" t="s">
        <v>174</v>
      </c>
      <c r="AE13" s="26">
        <f>VLOOKUP(Form_Responses13[[#This Row],[Daya juang (Resiliensi) yang tinggi akan cenderung lebih mampu menghadapi tantangan dan stres dalam kehidupannya?]],[1]kode!A$2:B$3,2,FALSE)</f>
        <v>1</v>
      </c>
      <c r="AF13" s="26" t="s">
        <v>174</v>
      </c>
      <c r="AG13" s="26">
        <f>VLOOKUP(Form_Responses13[[#This Row],[Status ekonomi mempengaruhi terjadinya penyesuaian diri (perilaku adaptif) dan daya juang (resiliensi) individu?]],[1]kode!A$2:B$3,2,FALSE)</f>
        <v>1</v>
      </c>
      <c r="AH13" s="26" t="s">
        <v>174</v>
      </c>
      <c r="AI13" s="26">
        <f>VLOOKUP(Form_Responses13[[#This Row],[Kepribadian seseorang yang berbeda-beda mempengaruhi terjadinya penyesuaian diri (perilaku adaptif) dan daya juang (resiliensi) individu?]],[1]kode!A$2:B$3,2,FALSE)</f>
        <v>1</v>
      </c>
      <c r="AJ13" s="26" t="s">
        <v>174</v>
      </c>
      <c r="AK13" s="26">
        <f>VLOOKUP(Form_Responses13[[#This Row],[Apakah faktor keluarga penting dalam membentuk penyesuaian diri?]],[1]kode!A$2:B$3,2,FALSE)</f>
        <v>1</v>
      </c>
      <c r="AL13" s="26" t="s">
        <v>186</v>
      </c>
      <c r="AM13" s="26">
        <f>VLOOKUP(Form_Responses13[[#This Row],[Meningkatkan ketahanan individu dan menurunkan tingkat stres adalah cara efikasi diri yang baik?]],[1]kode!A$2:B$3,2,FALSE)</f>
        <v>0</v>
      </c>
      <c r="AN13" s="26" t="s">
        <v>186</v>
      </c>
      <c r="AO13" s="26">
        <f>VLOOKUP(Form_Responses13[[#This Row],[
Adanya keterampilan yang baik dalam berinteraksi untuk beradaptasi dengan penyesuaian diri (perilaku adaptif)?]],[1]kode!A$2:B$3,2,FALSE)</f>
        <v>0</v>
      </c>
      <c r="AP13" s="26" t="s">
        <v>174</v>
      </c>
      <c r="AQ13" s="32">
        <f>VLOOKUP(Form_Responses13[[#This Row],[Individu yang berhasil memenuhi kebutuhan dan menyelesaikan masalahnya, maka akan terjadinya perilaku yang adaptif?]],[1]kode!A$2:B$3,2,FALSE)</f>
        <v>1</v>
      </c>
    </row>
    <row r="14" spans="1:47" ht="25" x14ac:dyDescent="0.25">
      <c r="A14" s="26" t="s">
        <v>192</v>
      </c>
      <c r="B14" s="26" t="s">
        <v>193</v>
      </c>
      <c r="C14" s="27" t="s">
        <v>37</v>
      </c>
      <c r="D14" s="26" t="s">
        <v>174</v>
      </c>
      <c r="E14" s="28">
        <f>VLOOKUP(Form_Responses13[[#This Row],[Apakah penyesuaian diri ( perilaku adaptif ) membantu seseorang menyesuaikan diri dengan lingkungannya?]],[1]kode!A$1:B$3,2,FALSE)</f>
        <v>1</v>
      </c>
      <c r="F14" s="26" t="s">
        <v>174</v>
      </c>
      <c r="G14" s="26">
        <f>VLOOKUP(Form_Responses13[[#This Row],[Apakah daya juang (resiliensi) diri dapat membantu seseorang menghadapi tekanan atau masalah sehari-hari?]],[1]kode!A$2:B$3,2,FALSE)</f>
        <v>1</v>
      </c>
      <c r="H14" s="26" t="s">
        <v>174</v>
      </c>
      <c r="I14" s="26">
        <f>VLOOKUP(Form_Responses13[[#This Row],[Apakah penyesuaian diri (perilaku adaptif) dipengaruhi oleh kemampuan daya juang (resiliensi) seseorang?]],[1]kode!A$2:B$3,2,FALSE)</f>
        <v>1</v>
      </c>
      <c r="J14" s="26" t="s">
        <v>174</v>
      </c>
      <c r="K14" s="26">
        <f>VLOOKUP(Form_Responses13[[#This Row],[Apakah daya juang (resiliensi) diri dapat di kembangkan melalui pengalaman hidup?]],[1]kode!A$2:B$3,2,FALSE)</f>
        <v>1</v>
      </c>
      <c r="L14" s="26" t="s">
        <v>174</v>
      </c>
      <c r="M14" s="26">
        <f>VLOOKUP(Form_Responses13[[#This Row],[Apakah anda percaya bahwa seseorang dengan daya juang (resiliensi) tinggi lebih mudah beradaptasi dengan perubahan?]],[1]kode!A$2:B$3,2,FALSE)</f>
        <v>1</v>
      </c>
      <c r="N14" s="26" t="s">
        <v>174</v>
      </c>
      <c r="O14" s="26">
        <f>VLOOKUP(Form_Responses13[[#This Row],[Apakah penyesuaian diri (perilaku adaptif) penting untuk membantu seseorang menghadapi tantangan dalam kehidupan?]],[1]kode!A$2:B$3,2,FALSE)</f>
        <v>1</v>
      </c>
      <c r="P14" s="26" t="s">
        <v>174</v>
      </c>
      <c r="Q14" s="26">
        <f>VLOOKUP(Form_Responses13[[#This Row],[Apakah daya juang (resiliensi) dapat membantu seseorang mengelola emosinya dalam situasi sulit?]],[1]kode!A$2:B$3,2,FALSE)</f>
        <v>1</v>
      </c>
      <c r="R14" s="26" t="s">
        <v>174</v>
      </c>
      <c r="S14" s="26">
        <f>VLOOKUP(Form_Responses13[[#This Row],[Apakah anda memahami bahwa daya juang (resiliensi diri) adalah kemampuan untuk bangkit dari kegagalan?]],[1]kode!A$2:B$3,2,FALSE)</f>
        <v>1</v>
      </c>
      <c r="T14" s="26" t="s">
        <v>174</v>
      </c>
      <c r="U14" s="26">
        <f>VLOOKUP(Form_Responses13[[#This Row],[Apakah penyesuaian diri (perilaku adaptif) membantu seseorang mengatasi perubahan lingkungan yang tidak terduga?]],[1]kode!A$2:B$3,2,FALSE)</f>
        <v>1</v>
      </c>
      <c r="V14" s="26" t="s">
        <v>174</v>
      </c>
      <c r="W14" s="26">
        <f>VLOOKUP(Form_Responses13[[#This Row],[Apakah anda merasa bahwa daya juang (resiliensi diri) adalah keterampilan yang penting untuk masa depan?]],[1]kode!A$2:B$3,2,FALSE)</f>
        <v>1</v>
      </c>
      <c r="X14" s="26" t="s">
        <v>174</v>
      </c>
      <c r="Y14" s="26">
        <f>VLOOKUP(Form_Responses13[[#This Row],[Apakah anda merasa bahwa daya juang (resiliensi diri) berperan dalam membantu individu  mengelola tekanan sosial?]],[1]kode!A$2:B$3,2,FALSE)</f>
        <v>1</v>
      </c>
      <c r="Z14" s="26" t="s">
        <v>174</v>
      </c>
      <c r="AA14" s="26">
        <f>VLOOKUP(Form_Responses13[[#This Row],[Apakah penyesuaian diri (perilaku  adaptif) adalah pelampiasan dari seseorang karena orang-orang di sekitarnya?]],[1]kode!A$2:B$3,2,FALSE)</f>
        <v>1</v>
      </c>
      <c r="AB14" s="26" t="s">
        <v>174</v>
      </c>
      <c r="AC14" s="26">
        <f>VLOOKUP(Form_Responses13[[#This Row],[
Seseorang perlu memiliki kemampuan untuk menyesuaikan diri dengan norma atau standar yang ada di lingkungan sosialnya?]],[1]kode!A$2:B$3,2,FALSE)</f>
        <v>1</v>
      </c>
      <c r="AD14" s="26" t="s">
        <v>174</v>
      </c>
      <c r="AE14" s="26">
        <f>VLOOKUP(Form_Responses13[[#This Row],[Daya juang (Resiliensi) yang tinggi akan cenderung lebih mampu menghadapi tantangan dan stres dalam kehidupannya?]],[1]kode!A$2:B$3,2,FALSE)</f>
        <v>1</v>
      </c>
      <c r="AF14" s="26" t="s">
        <v>174</v>
      </c>
      <c r="AG14" s="26">
        <f>VLOOKUP(Form_Responses13[[#This Row],[Status ekonomi mempengaruhi terjadinya penyesuaian diri (perilaku adaptif) dan daya juang (resiliensi) individu?]],[1]kode!A$2:B$3,2,FALSE)</f>
        <v>1</v>
      </c>
      <c r="AH14" s="26" t="s">
        <v>174</v>
      </c>
      <c r="AI14" s="26">
        <f>VLOOKUP(Form_Responses13[[#This Row],[Kepribadian seseorang yang berbeda-beda mempengaruhi terjadinya penyesuaian diri (perilaku adaptif) dan daya juang (resiliensi) individu?]],[1]kode!A$2:B$3,2,FALSE)</f>
        <v>1</v>
      </c>
      <c r="AJ14" s="26" t="s">
        <v>174</v>
      </c>
      <c r="AK14" s="26">
        <f>VLOOKUP(Form_Responses13[[#This Row],[Apakah faktor keluarga penting dalam membentuk penyesuaian diri?]],[1]kode!A$2:B$3,2,FALSE)</f>
        <v>1</v>
      </c>
      <c r="AL14" s="26" t="s">
        <v>174</v>
      </c>
      <c r="AM14" s="26">
        <f>VLOOKUP(Form_Responses13[[#This Row],[Meningkatkan ketahanan individu dan menurunkan tingkat stres adalah cara efikasi diri yang baik?]],[1]kode!A$2:B$3,2,FALSE)</f>
        <v>1</v>
      </c>
      <c r="AN14" s="26" t="s">
        <v>174</v>
      </c>
      <c r="AO14" s="26">
        <f>VLOOKUP(Form_Responses13[[#This Row],[
Adanya keterampilan yang baik dalam berinteraksi untuk beradaptasi dengan penyesuaian diri (perilaku adaptif)?]],[1]kode!A$2:B$3,2,FALSE)</f>
        <v>1</v>
      </c>
      <c r="AP14" s="26" t="s">
        <v>174</v>
      </c>
      <c r="AQ14" s="32">
        <f>VLOOKUP(Form_Responses13[[#This Row],[Individu yang berhasil memenuhi kebutuhan dan menyelesaikan masalahnya, maka akan terjadinya perilaku yang adaptif?]],[1]kode!A$2:B$3,2,FALSE)</f>
        <v>1</v>
      </c>
    </row>
    <row r="15" spans="1:47" ht="25" x14ac:dyDescent="0.25">
      <c r="A15" s="26" t="s">
        <v>194</v>
      </c>
      <c r="B15" s="26" t="s">
        <v>195</v>
      </c>
      <c r="C15" s="27" t="s">
        <v>43</v>
      </c>
      <c r="D15" s="26" t="s">
        <v>174</v>
      </c>
      <c r="E15" s="28">
        <f>VLOOKUP(Form_Responses13[[#This Row],[Apakah penyesuaian diri ( perilaku adaptif ) membantu seseorang menyesuaikan diri dengan lingkungannya?]],[1]kode!A$1:B$3,2,FALSE)</f>
        <v>1</v>
      </c>
      <c r="F15" s="26" t="s">
        <v>174</v>
      </c>
      <c r="G15" s="26">
        <f>VLOOKUP(Form_Responses13[[#This Row],[Apakah daya juang (resiliensi) diri dapat membantu seseorang menghadapi tekanan atau masalah sehari-hari?]],[1]kode!A$2:B$3,2,FALSE)</f>
        <v>1</v>
      </c>
      <c r="H15" s="26" t="s">
        <v>174</v>
      </c>
      <c r="I15" s="26">
        <f>VLOOKUP(Form_Responses13[[#This Row],[Apakah penyesuaian diri (perilaku adaptif) dipengaruhi oleh kemampuan daya juang (resiliensi) seseorang?]],[1]kode!A$2:B$3,2,FALSE)</f>
        <v>1</v>
      </c>
      <c r="J15" s="26" t="s">
        <v>174</v>
      </c>
      <c r="K15" s="26">
        <f>VLOOKUP(Form_Responses13[[#This Row],[Apakah daya juang (resiliensi) diri dapat di kembangkan melalui pengalaman hidup?]],[1]kode!A$2:B$3,2,FALSE)</f>
        <v>1</v>
      </c>
      <c r="L15" s="26" t="s">
        <v>174</v>
      </c>
      <c r="M15" s="26">
        <f>VLOOKUP(Form_Responses13[[#This Row],[Apakah anda percaya bahwa seseorang dengan daya juang (resiliensi) tinggi lebih mudah beradaptasi dengan perubahan?]],[1]kode!A$2:B$3,2,FALSE)</f>
        <v>1</v>
      </c>
      <c r="N15" s="26" t="s">
        <v>174</v>
      </c>
      <c r="O15" s="26">
        <f>VLOOKUP(Form_Responses13[[#This Row],[Apakah penyesuaian diri (perilaku adaptif) penting untuk membantu seseorang menghadapi tantangan dalam kehidupan?]],[1]kode!A$2:B$3,2,FALSE)</f>
        <v>1</v>
      </c>
      <c r="P15" s="26" t="s">
        <v>174</v>
      </c>
      <c r="Q15" s="26">
        <f>VLOOKUP(Form_Responses13[[#This Row],[Apakah daya juang (resiliensi) dapat membantu seseorang mengelola emosinya dalam situasi sulit?]],[1]kode!A$2:B$3,2,FALSE)</f>
        <v>1</v>
      </c>
      <c r="R15" s="26" t="s">
        <v>174</v>
      </c>
      <c r="S15" s="26">
        <f>VLOOKUP(Form_Responses13[[#This Row],[Apakah anda memahami bahwa daya juang (resiliensi diri) adalah kemampuan untuk bangkit dari kegagalan?]],[1]kode!A$2:B$3,2,FALSE)</f>
        <v>1</v>
      </c>
      <c r="T15" s="26" t="s">
        <v>174</v>
      </c>
      <c r="U15" s="26">
        <f>VLOOKUP(Form_Responses13[[#This Row],[Apakah penyesuaian diri (perilaku adaptif) membantu seseorang mengatasi perubahan lingkungan yang tidak terduga?]],[1]kode!A$2:B$3,2,FALSE)</f>
        <v>1</v>
      </c>
      <c r="V15" s="26" t="s">
        <v>174</v>
      </c>
      <c r="W15" s="26">
        <f>VLOOKUP(Form_Responses13[[#This Row],[Apakah anda merasa bahwa daya juang (resiliensi diri) adalah keterampilan yang penting untuk masa depan?]],[1]kode!A$2:B$3,2,FALSE)</f>
        <v>1</v>
      </c>
      <c r="X15" s="26" t="s">
        <v>174</v>
      </c>
      <c r="Y15" s="26">
        <f>VLOOKUP(Form_Responses13[[#This Row],[Apakah anda merasa bahwa daya juang (resiliensi diri) berperan dalam membantu individu  mengelola tekanan sosial?]],[1]kode!A$2:B$3,2,FALSE)</f>
        <v>1</v>
      </c>
      <c r="Z15" s="26" t="s">
        <v>174</v>
      </c>
      <c r="AA15" s="26">
        <f>VLOOKUP(Form_Responses13[[#This Row],[Apakah penyesuaian diri (perilaku  adaptif) adalah pelampiasan dari seseorang karena orang-orang di sekitarnya?]],[1]kode!A$2:B$3,2,FALSE)</f>
        <v>1</v>
      </c>
      <c r="AB15" s="26" t="s">
        <v>174</v>
      </c>
      <c r="AC15" s="26">
        <f>VLOOKUP(Form_Responses13[[#This Row],[
Seseorang perlu memiliki kemampuan untuk menyesuaikan diri dengan norma atau standar yang ada di lingkungan sosialnya?]],[1]kode!A$2:B$3,2,FALSE)</f>
        <v>1</v>
      </c>
      <c r="AD15" s="26" t="s">
        <v>174</v>
      </c>
      <c r="AE15" s="26">
        <f>VLOOKUP(Form_Responses13[[#This Row],[Daya juang (Resiliensi) yang tinggi akan cenderung lebih mampu menghadapi tantangan dan stres dalam kehidupannya?]],[1]kode!A$2:B$3,2,FALSE)</f>
        <v>1</v>
      </c>
      <c r="AF15" s="26" t="s">
        <v>174</v>
      </c>
      <c r="AG15" s="26">
        <f>VLOOKUP(Form_Responses13[[#This Row],[Status ekonomi mempengaruhi terjadinya penyesuaian diri (perilaku adaptif) dan daya juang (resiliensi) individu?]],[1]kode!A$2:B$3,2,FALSE)</f>
        <v>1</v>
      </c>
      <c r="AH15" s="26" t="s">
        <v>174</v>
      </c>
      <c r="AI15" s="26">
        <f>VLOOKUP(Form_Responses13[[#This Row],[Kepribadian seseorang yang berbeda-beda mempengaruhi terjadinya penyesuaian diri (perilaku adaptif) dan daya juang (resiliensi) individu?]],[1]kode!A$2:B$3,2,FALSE)</f>
        <v>1</v>
      </c>
      <c r="AJ15" s="26" t="s">
        <v>174</v>
      </c>
      <c r="AK15" s="26">
        <f>VLOOKUP(Form_Responses13[[#This Row],[Apakah faktor keluarga penting dalam membentuk penyesuaian diri?]],[1]kode!A$2:B$3,2,FALSE)</f>
        <v>1</v>
      </c>
      <c r="AL15" s="26" t="s">
        <v>174</v>
      </c>
      <c r="AM15" s="26">
        <f>VLOOKUP(Form_Responses13[[#This Row],[Meningkatkan ketahanan individu dan menurunkan tingkat stres adalah cara efikasi diri yang baik?]],[1]kode!A$2:B$3,2,FALSE)</f>
        <v>1</v>
      </c>
      <c r="AN15" s="26" t="s">
        <v>174</v>
      </c>
      <c r="AO15" s="26">
        <f>VLOOKUP(Form_Responses13[[#This Row],[
Adanya keterampilan yang baik dalam berinteraksi untuk beradaptasi dengan penyesuaian diri (perilaku adaptif)?]],[1]kode!A$2:B$3,2,FALSE)</f>
        <v>1</v>
      </c>
      <c r="AP15" s="26" t="s">
        <v>174</v>
      </c>
      <c r="AQ15" s="32">
        <f>VLOOKUP(Form_Responses13[[#This Row],[Individu yang berhasil memenuhi kebutuhan dan menyelesaikan masalahnya, maka akan terjadinya perilaku yang adaptif?]],[1]kode!A$2:B$3,2,FALSE)</f>
        <v>1</v>
      </c>
    </row>
    <row r="16" spans="1:47" ht="25" x14ac:dyDescent="0.25">
      <c r="A16" s="26" t="s">
        <v>95</v>
      </c>
      <c r="B16" s="26" t="s">
        <v>196</v>
      </c>
      <c r="C16" s="27" t="s">
        <v>37</v>
      </c>
      <c r="D16" s="26" t="s">
        <v>174</v>
      </c>
      <c r="E16" s="28">
        <f>VLOOKUP(Form_Responses13[[#This Row],[Apakah penyesuaian diri ( perilaku adaptif ) membantu seseorang menyesuaikan diri dengan lingkungannya?]],[1]kode!A$1:B$3,2,FALSE)</f>
        <v>1</v>
      </c>
      <c r="F16" s="26" t="s">
        <v>174</v>
      </c>
      <c r="G16" s="26">
        <f>VLOOKUP(Form_Responses13[[#This Row],[Apakah daya juang (resiliensi) diri dapat membantu seseorang menghadapi tekanan atau masalah sehari-hari?]],[1]kode!A$2:B$3,2,FALSE)</f>
        <v>1</v>
      </c>
      <c r="H16" s="26" t="s">
        <v>174</v>
      </c>
      <c r="I16" s="26">
        <f>VLOOKUP(Form_Responses13[[#This Row],[Apakah penyesuaian diri (perilaku adaptif) dipengaruhi oleh kemampuan daya juang (resiliensi) seseorang?]],[1]kode!A$2:B$3,2,FALSE)</f>
        <v>1</v>
      </c>
      <c r="J16" s="26" t="s">
        <v>174</v>
      </c>
      <c r="K16" s="26">
        <f>VLOOKUP(Form_Responses13[[#This Row],[Apakah daya juang (resiliensi) diri dapat di kembangkan melalui pengalaman hidup?]],[1]kode!A$2:B$3,2,FALSE)</f>
        <v>1</v>
      </c>
      <c r="L16" s="26" t="s">
        <v>174</v>
      </c>
      <c r="M16" s="26">
        <f>VLOOKUP(Form_Responses13[[#This Row],[Apakah anda percaya bahwa seseorang dengan daya juang (resiliensi) tinggi lebih mudah beradaptasi dengan perubahan?]],[1]kode!A$2:B$3,2,FALSE)</f>
        <v>1</v>
      </c>
      <c r="N16" s="26" t="s">
        <v>174</v>
      </c>
      <c r="O16" s="26">
        <f>VLOOKUP(Form_Responses13[[#This Row],[Apakah penyesuaian diri (perilaku adaptif) penting untuk membantu seseorang menghadapi tantangan dalam kehidupan?]],[1]kode!A$2:B$3,2,FALSE)</f>
        <v>1</v>
      </c>
      <c r="P16" s="26" t="s">
        <v>174</v>
      </c>
      <c r="Q16" s="26">
        <f>VLOOKUP(Form_Responses13[[#This Row],[Apakah daya juang (resiliensi) dapat membantu seseorang mengelola emosinya dalam situasi sulit?]],[1]kode!A$2:B$3,2,FALSE)</f>
        <v>1</v>
      </c>
      <c r="R16" s="26" t="s">
        <v>174</v>
      </c>
      <c r="S16" s="26">
        <f>VLOOKUP(Form_Responses13[[#This Row],[Apakah anda memahami bahwa daya juang (resiliensi diri) adalah kemampuan untuk bangkit dari kegagalan?]],[1]kode!A$2:B$3,2,FALSE)</f>
        <v>1</v>
      </c>
      <c r="T16" s="26" t="s">
        <v>174</v>
      </c>
      <c r="U16" s="26">
        <f>VLOOKUP(Form_Responses13[[#This Row],[Apakah penyesuaian diri (perilaku adaptif) membantu seseorang mengatasi perubahan lingkungan yang tidak terduga?]],[1]kode!A$2:B$3,2,FALSE)</f>
        <v>1</v>
      </c>
      <c r="V16" s="26" t="s">
        <v>174</v>
      </c>
      <c r="W16" s="26">
        <f>VLOOKUP(Form_Responses13[[#This Row],[Apakah anda merasa bahwa daya juang (resiliensi diri) adalah keterampilan yang penting untuk masa depan?]],[1]kode!A$2:B$3,2,FALSE)</f>
        <v>1</v>
      </c>
      <c r="X16" s="26" t="s">
        <v>174</v>
      </c>
      <c r="Y16" s="26">
        <f>VLOOKUP(Form_Responses13[[#This Row],[Apakah anda merasa bahwa daya juang (resiliensi diri) berperan dalam membantu individu  mengelola tekanan sosial?]],[1]kode!A$2:B$3,2,FALSE)</f>
        <v>1</v>
      </c>
      <c r="Z16" s="26" t="s">
        <v>174</v>
      </c>
      <c r="AA16" s="26">
        <f>VLOOKUP(Form_Responses13[[#This Row],[Apakah penyesuaian diri (perilaku  adaptif) adalah pelampiasan dari seseorang karena orang-orang di sekitarnya?]],[1]kode!A$2:B$3,2,FALSE)</f>
        <v>1</v>
      </c>
      <c r="AB16" s="26" t="s">
        <v>174</v>
      </c>
      <c r="AC16" s="26">
        <f>VLOOKUP(Form_Responses13[[#This Row],[
Seseorang perlu memiliki kemampuan untuk menyesuaikan diri dengan norma atau standar yang ada di lingkungan sosialnya?]],[1]kode!A$2:B$3,2,FALSE)</f>
        <v>1</v>
      </c>
      <c r="AD16" s="26" t="s">
        <v>174</v>
      </c>
      <c r="AE16" s="26">
        <f>VLOOKUP(Form_Responses13[[#This Row],[Daya juang (Resiliensi) yang tinggi akan cenderung lebih mampu menghadapi tantangan dan stres dalam kehidupannya?]],[1]kode!A$2:B$3,2,FALSE)</f>
        <v>1</v>
      </c>
      <c r="AF16" s="26" t="s">
        <v>174</v>
      </c>
      <c r="AG16" s="26">
        <f>VLOOKUP(Form_Responses13[[#This Row],[Status ekonomi mempengaruhi terjadinya penyesuaian diri (perilaku adaptif) dan daya juang (resiliensi) individu?]],[1]kode!A$2:B$3,2,FALSE)</f>
        <v>1</v>
      </c>
      <c r="AH16" s="26" t="s">
        <v>174</v>
      </c>
      <c r="AI16" s="26">
        <f>VLOOKUP(Form_Responses13[[#This Row],[Kepribadian seseorang yang berbeda-beda mempengaruhi terjadinya penyesuaian diri (perilaku adaptif) dan daya juang (resiliensi) individu?]],[1]kode!A$2:B$3,2,FALSE)</f>
        <v>1</v>
      </c>
      <c r="AJ16" s="26" t="s">
        <v>174</v>
      </c>
      <c r="AK16" s="26">
        <f>VLOOKUP(Form_Responses13[[#This Row],[Apakah faktor keluarga penting dalam membentuk penyesuaian diri?]],[1]kode!A$2:B$3,2,FALSE)</f>
        <v>1</v>
      </c>
      <c r="AL16" s="26" t="s">
        <v>174</v>
      </c>
      <c r="AM16" s="26">
        <f>VLOOKUP(Form_Responses13[[#This Row],[Meningkatkan ketahanan individu dan menurunkan tingkat stres adalah cara efikasi diri yang baik?]],[1]kode!A$2:B$3,2,FALSE)</f>
        <v>1</v>
      </c>
      <c r="AN16" s="26" t="s">
        <v>174</v>
      </c>
      <c r="AO16" s="26">
        <f>VLOOKUP(Form_Responses13[[#This Row],[
Adanya keterampilan yang baik dalam berinteraksi untuk beradaptasi dengan penyesuaian diri (perilaku adaptif)?]],[1]kode!A$2:B$3,2,FALSE)</f>
        <v>1</v>
      </c>
      <c r="AP16" s="26" t="s">
        <v>174</v>
      </c>
      <c r="AQ16" s="32">
        <f>VLOOKUP(Form_Responses13[[#This Row],[Individu yang berhasil memenuhi kebutuhan dan menyelesaikan masalahnya, maka akan terjadinya perilaku yang adaptif?]],[1]kode!A$2:B$3,2,FALSE)</f>
        <v>1</v>
      </c>
    </row>
    <row r="17" spans="1:43" ht="25" x14ac:dyDescent="0.25">
      <c r="A17" s="26" t="s">
        <v>115</v>
      </c>
      <c r="B17" s="26" t="s">
        <v>197</v>
      </c>
      <c r="C17" s="27" t="s">
        <v>37</v>
      </c>
      <c r="D17" s="26" t="s">
        <v>174</v>
      </c>
      <c r="E17" s="28">
        <f>VLOOKUP(Form_Responses13[[#This Row],[Apakah penyesuaian diri ( perilaku adaptif ) membantu seseorang menyesuaikan diri dengan lingkungannya?]],[1]kode!A$1:B$3,2,FALSE)</f>
        <v>1</v>
      </c>
      <c r="F17" s="26" t="s">
        <v>174</v>
      </c>
      <c r="G17" s="26">
        <f>VLOOKUP(Form_Responses13[[#This Row],[Apakah daya juang (resiliensi) diri dapat membantu seseorang menghadapi tekanan atau masalah sehari-hari?]],[1]kode!A$2:B$3,2,FALSE)</f>
        <v>1</v>
      </c>
      <c r="H17" s="26" t="s">
        <v>174</v>
      </c>
      <c r="I17" s="26">
        <f>VLOOKUP(Form_Responses13[[#This Row],[Apakah penyesuaian diri (perilaku adaptif) dipengaruhi oleh kemampuan daya juang (resiliensi) seseorang?]],[1]kode!A$2:B$3,2,FALSE)</f>
        <v>1</v>
      </c>
      <c r="J17" s="26" t="s">
        <v>174</v>
      </c>
      <c r="K17" s="26">
        <f>VLOOKUP(Form_Responses13[[#This Row],[Apakah daya juang (resiliensi) diri dapat di kembangkan melalui pengalaman hidup?]],[1]kode!A$2:B$3,2,FALSE)</f>
        <v>1</v>
      </c>
      <c r="L17" s="26" t="s">
        <v>174</v>
      </c>
      <c r="M17" s="26">
        <f>VLOOKUP(Form_Responses13[[#This Row],[Apakah anda percaya bahwa seseorang dengan daya juang (resiliensi) tinggi lebih mudah beradaptasi dengan perubahan?]],[1]kode!A$2:B$3,2,FALSE)</f>
        <v>1</v>
      </c>
      <c r="N17" s="26" t="s">
        <v>174</v>
      </c>
      <c r="O17" s="26">
        <f>VLOOKUP(Form_Responses13[[#This Row],[Apakah penyesuaian diri (perilaku adaptif) penting untuk membantu seseorang menghadapi tantangan dalam kehidupan?]],[1]kode!A$2:B$3,2,FALSE)</f>
        <v>1</v>
      </c>
      <c r="P17" s="26" t="s">
        <v>174</v>
      </c>
      <c r="Q17" s="26">
        <f>VLOOKUP(Form_Responses13[[#This Row],[Apakah daya juang (resiliensi) dapat membantu seseorang mengelola emosinya dalam situasi sulit?]],[1]kode!A$2:B$3,2,FALSE)</f>
        <v>1</v>
      </c>
      <c r="R17" s="26" t="s">
        <v>174</v>
      </c>
      <c r="S17" s="26">
        <f>VLOOKUP(Form_Responses13[[#This Row],[Apakah anda memahami bahwa daya juang (resiliensi diri) adalah kemampuan untuk bangkit dari kegagalan?]],[1]kode!A$2:B$3,2,FALSE)</f>
        <v>1</v>
      </c>
      <c r="T17" s="26" t="s">
        <v>174</v>
      </c>
      <c r="U17" s="26">
        <f>VLOOKUP(Form_Responses13[[#This Row],[Apakah penyesuaian diri (perilaku adaptif) membantu seseorang mengatasi perubahan lingkungan yang tidak terduga?]],[1]kode!A$2:B$3,2,FALSE)</f>
        <v>1</v>
      </c>
      <c r="V17" s="26" t="s">
        <v>174</v>
      </c>
      <c r="W17" s="26">
        <f>VLOOKUP(Form_Responses13[[#This Row],[Apakah anda merasa bahwa daya juang (resiliensi diri) adalah keterampilan yang penting untuk masa depan?]],[1]kode!A$2:B$3,2,FALSE)</f>
        <v>1</v>
      </c>
      <c r="X17" s="26" t="s">
        <v>174</v>
      </c>
      <c r="Y17" s="26">
        <f>VLOOKUP(Form_Responses13[[#This Row],[Apakah anda merasa bahwa daya juang (resiliensi diri) berperan dalam membantu individu  mengelola tekanan sosial?]],[1]kode!A$2:B$3,2,FALSE)</f>
        <v>1</v>
      </c>
      <c r="Z17" s="26" t="s">
        <v>174</v>
      </c>
      <c r="AA17" s="26">
        <f>VLOOKUP(Form_Responses13[[#This Row],[Apakah penyesuaian diri (perilaku  adaptif) adalah pelampiasan dari seseorang karena orang-orang di sekitarnya?]],[1]kode!A$2:B$3,2,FALSE)</f>
        <v>1</v>
      </c>
      <c r="AB17" s="26" t="s">
        <v>174</v>
      </c>
      <c r="AC17" s="26">
        <f>VLOOKUP(Form_Responses13[[#This Row],[
Seseorang perlu memiliki kemampuan untuk menyesuaikan diri dengan norma atau standar yang ada di lingkungan sosialnya?]],[1]kode!A$2:B$3,2,FALSE)</f>
        <v>1</v>
      </c>
      <c r="AD17" s="26" t="s">
        <v>174</v>
      </c>
      <c r="AE17" s="26">
        <f>VLOOKUP(Form_Responses13[[#This Row],[Daya juang (Resiliensi) yang tinggi akan cenderung lebih mampu menghadapi tantangan dan stres dalam kehidupannya?]],[1]kode!A$2:B$3,2,FALSE)</f>
        <v>1</v>
      </c>
      <c r="AF17" s="26" t="s">
        <v>174</v>
      </c>
      <c r="AG17" s="26">
        <f>VLOOKUP(Form_Responses13[[#This Row],[Status ekonomi mempengaruhi terjadinya penyesuaian diri (perilaku adaptif) dan daya juang (resiliensi) individu?]],[1]kode!A$2:B$3,2,FALSE)</f>
        <v>1</v>
      </c>
      <c r="AH17" s="26" t="s">
        <v>174</v>
      </c>
      <c r="AI17" s="26">
        <f>VLOOKUP(Form_Responses13[[#This Row],[Kepribadian seseorang yang berbeda-beda mempengaruhi terjadinya penyesuaian diri (perilaku adaptif) dan daya juang (resiliensi) individu?]],[1]kode!A$2:B$3,2,FALSE)</f>
        <v>1</v>
      </c>
      <c r="AJ17" s="26" t="s">
        <v>174</v>
      </c>
      <c r="AK17" s="26">
        <f>VLOOKUP(Form_Responses13[[#This Row],[Apakah faktor keluarga penting dalam membentuk penyesuaian diri?]],[1]kode!A$2:B$3,2,FALSE)</f>
        <v>1</v>
      </c>
      <c r="AL17" s="26" t="s">
        <v>174</v>
      </c>
      <c r="AM17" s="26">
        <f>VLOOKUP(Form_Responses13[[#This Row],[Meningkatkan ketahanan individu dan menurunkan tingkat stres adalah cara efikasi diri yang baik?]],[1]kode!A$2:B$3,2,FALSE)</f>
        <v>1</v>
      </c>
      <c r="AN17" s="26" t="s">
        <v>174</v>
      </c>
      <c r="AO17" s="26">
        <f>VLOOKUP(Form_Responses13[[#This Row],[
Adanya keterampilan yang baik dalam berinteraksi untuk beradaptasi dengan penyesuaian diri (perilaku adaptif)?]],[1]kode!A$2:B$3,2,FALSE)</f>
        <v>1</v>
      </c>
      <c r="AP17" s="26" t="s">
        <v>174</v>
      </c>
      <c r="AQ17" s="32">
        <f>VLOOKUP(Form_Responses13[[#This Row],[Individu yang berhasil memenuhi kebutuhan dan menyelesaikan masalahnya, maka akan terjadinya perilaku yang adaptif?]],[1]kode!A$2:B$3,2,FALSE)</f>
        <v>1</v>
      </c>
    </row>
    <row r="18" spans="1:43" ht="25" x14ac:dyDescent="0.25">
      <c r="A18" s="26" t="s">
        <v>198</v>
      </c>
      <c r="B18" s="26" t="s">
        <v>199</v>
      </c>
      <c r="C18" s="27" t="s">
        <v>43</v>
      </c>
      <c r="D18" s="26" t="s">
        <v>174</v>
      </c>
      <c r="E18" s="28">
        <f>VLOOKUP(Form_Responses13[[#This Row],[Apakah penyesuaian diri ( perilaku adaptif ) membantu seseorang menyesuaikan diri dengan lingkungannya?]],[1]kode!A$1:B$3,2,FALSE)</f>
        <v>1</v>
      </c>
      <c r="F18" s="26" t="s">
        <v>174</v>
      </c>
      <c r="G18" s="26">
        <f>VLOOKUP(Form_Responses13[[#This Row],[Apakah daya juang (resiliensi) diri dapat membantu seseorang menghadapi tekanan atau masalah sehari-hari?]],[1]kode!A$2:B$3,2,FALSE)</f>
        <v>1</v>
      </c>
      <c r="H18" s="26" t="s">
        <v>174</v>
      </c>
      <c r="I18" s="26">
        <f>VLOOKUP(Form_Responses13[[#This Row],[Apakah penyesuaian diri (perilaku adaptif) dipengaruhi oleh kemampuan daya juang (resiliensi) seseorang?]],[1]kode!A$2:B$3,2,FALSE)</f>
        <v>1</v>
      </c>
      <c r="J18" s="26" t="s">
        <v>174</v>
      </c>
      <c r="K18" s="26">
        <f>VLOOKUP(Form_Responses13[[#This Row],[Apakah daya juang (resiliensi) diri dapat di kembangkan melalui pengalaman hidup?]],[1]kode!A$2:B$3,2,FALSE)</f>
        <v>1</v>
      </c>
      <c r="L18" s="26" t="s">
        <v>174</v>
      </c>
      <c r="M18" s="26">
        <f>VLOOKUP(Form_Responses13[[#This Row],[Apakah anda percaya bahwa seseorang dengan daya juang (resiliensi) tinggi lebih mudah beradaptasi dengan perubahan?]],[1]kode!A$2:B$3,2,FALSE)</f>
        <v>1</v>
      </c>
      <c r="N18" s="26" t="s">
        <v>174</v>
      </c>
      <c r="O18" s="26">
        <f>VLOOKUP(Form_Responses13[[#This Row],[Apakah penyesuaian diri (perilaku adaptif) penting untuk membantu seseorang menghadapi tantangan dalam kehidupan?]],[1]kode!A$2:B$3,2,FALSE)</f>
        <v>1</v>
      </c>
      <c r="P18" s="26" t="s">
        <v>174</v>
      </c>
      <c r="Q18" s="26">
        <f>VLOOKUP(Form_Responses13[[#This Row],[Apakah daya juang (resiliensi) dapat membantu seseorang mengelola emosinya dalam situasi sulit?]],[1]kode!A$2:B$3,2,FALSE)</f>
        <v>1</v>
      </c>
      <c r="R18" s="26" t="s">
        <v>174</v>
      </c>
      <c r="S18" s="26">
        <f>VLOOKUP(Form_Responses13[[#This Row],[Apakah anda memahami bahwa daya juang (resiliensi diri) adalah kemampuan untuk bangkit dari kegagalan?]],[1]kode!A$2:B$3,2,FALSE)</f>
        <v>1</v>
      </c>
      <c r="T18" s="26" t="s">
        <v>186</v>
      </c>
      <c r="U18" s="26">
        <f>VLOOKUP(Form_Responses13[[#This Row],[Apakah penyesuaian diri (perilaku adaptif) membantu seseorang mengatasi perubahan lingkungan yang tidak terduga?]],[1]kode!A$2:B$3,2,FALSE)</f>
        <v>0</v>
      </c>
      <c r="V18" s="26" t="s">
        <v>174</v>
      </c>
      <c r="W18" s="26">
        <f>VLOOKUP(Form_Responses13[[#This Row],[Apakah anda merasa bahwa daya juang (resiliensi diri) adalah keterampilan yang penting untuk masa depan?]],[1]kode!A$2:B$3,2,FALSE)</f>
        <v>1</v>
      </c>
      <c r="X18" s="26" t="s">
        <v>174</v>
      </c>
      <c r="Y18" s="26">
        <f>VLOOKUP(Form_Responses13[[#This Row],[Apakah anda merasa bahwa daya juang (resiliensi diri) berperan dalam membantu individu  mengelola tekanan sosial?]],[1]kode!A$2:B$3,2,FALSE)</f>
        <v>1</v>
      </c>
      <c r="Z18" s="26" t="s">
        <v>174</v>
      </c>
      <c r="AA18" s="26">
        <f>VLOOKUP(Form_Responses13[[#This Row],[Apakah penyesuaian diri (perilaku  adaptif) adalah pelampiasan dari seseorang karena orang-orang di sekitarnya?]],[1]kode!A$2:B$3,2,FALSE)</f>
        <v>1</v>
      </c>
      <c r="AB18" s="26" t="s">
        <v>174</v>
      </c>
      <c r="AC18" s="26">
        <f>VLOOKUP(Form_Responses13[[#This Row],[
Seseorang perlu memiliki kemampuan untuk menyesuaikan diri dengan norma atau standar yang ada di lingkungan sosialnya?]],[1]kode!A$2:B$3,2,FALSE)</f>
        <v>1</v>
      </c>
      <c r="AD18" s="26" t="s">
        <v>174</v>
      </c>
      <c r="AE18" s="26">
        <f>VLOOKUP(Form_Responses13[[#This Row],[Daya juang (Resiliensi) yang tinggi akan cenderung lebih mampu menghadapi tantangan dan stres dalam kehidupannya?]],[1]kode!A$2:B$3,2,FALSE)</f>
        <v>1</v>
      </c>
      <c r="AF18" s="26" t="s">
        <v>174</v>
      </c>
      <c r="AG18" s="26">
        <f>VLOOKUP(Form_Responses13[[#This Row],[Status ekonomi mempengaruhi terjadinya penyesuaian diri (perilaku adaptif) dan daya juang (resiliensi) individu?]],[1]kode!A$2:B$3,2,FALSE)</f>
        <v>1</v>
      </c>
      <c r="AH18" s="26" t="s">
        <v>174</v>
      </c>
      <c r="AI18" s="26">
        <f>VLOOKUP(Form_Responses13[[#This Row],[Kepribadian seseorang yang berbeda-beda mempengaruhi terjadinya penyesuaian diri (perilaku adaptif) dan daya juang (resiliensi) individu?]],[1]kode!A$2:B$3,2,FALSE)</f>
        <v>1</v>
      </c>
      <c r="AJ18" s="26" t="s">
        <v>174</v>
      </c>
      <c r="AK18" s="26">
        <f>VLOOKUP(Form_Responses13[[#This Row],[Apakah faktor keluarga penting dalam membentuk penyesuaian diri?]],[1]kode!A$2:B$3,2,FALSE)</f>
        <v>1</v>
      </c>
      <c r="AL18" s="26" t="s">
        <v>174</v>
      </c>
      <c r="AM18" s="26">
        <f>VLOOKUP(Form_Responses13[[#This Row],[Meningkatkan ketahanan individu dan menurunkan tingkat stres adalah cara efikasi diri yang baik?]],[1]kode!A$2:B$3,2,FALSE)</f>
        <v>1</v>
      </c>
      <c r="AN18" s="26" t="s">
        <v>174</v>
      </c>
      <c r="AO18" s="26">
        <f>VLOOKUP(Form_Responses13[[#This Row],[
Adanya keterampilan yang baik dalam berinteraksi untuk beradaptasi dengan penyesuaian diri (perilaku adaptif)?]],[1]kode!A$2:B$3,2,FALSE)</f>
        <v>1</v>
      </c>
      <c r="AP18" s="26" t="s">
        <v>174</v>
      </c>
      <c r="AQ18" s="32">
        <f>VLOOKUP(Form_Responses13[[#This Row],[Individu yang berhasil memenuhi kebutuhan dan menyelesaikan masalahnya, maka akan terjadinya perilaku yang adaptif?]],[1]kode!A$2:B$3,2,FALSE)</f>
        <v>1</v>
      </c>
    </row>
    <row r="19" spans="1:43" x14ac:dyDescent="0.25">
      <c r="A19" s="26" t="s">
        <v>189</v>
      </c>
      <c r="B19" s="26" t="s">
        <v>108</v>
      </c>
      <c r="C19" s="27" t="s">
        <v>37</v>
      </c>
      <c r="D19" s="26" t="s">
        <v>174</v>
      </c>
      <c r="E19" s="28">
        <f>VLOOKUP(Form_Responses13[[#This Row],[Apakah penyesuaian diri ( perilaku adaptif ) membantu seseorang menyesuaikan diri dengan lingkungannya?]],[1]kode!A$1:B$3,2,FALSE)</f>
        <v>1</v>
      </c>
      <c r="F19" s="26" t="s">
        <v>174</v>
      </c>
      <c r="G19" s="26">
        <f>VLOOKUP(Form_Responses13[[#This Row],[Apakah daya juang (resiliensi) diri dapat membantu seseorang menghadapi tekanan atau masalah sehari-hari?]],[1]kode!A$2:B$3,2,FALSE)</f>
        <v>1</v>
      </c>
      <c r="H19" s="26" t="s">
        <v>174</v>
      </c>
      <c r="I19" s="26">
        <f>VLOOKUP(Form_Responses13[[#This Row],[Apakah penyesuaian diri (perilaku adaptif) dipengaruhi oleh kemampuan daya juang (resiliensi) seseorang?]],[1]kode!A$2:B$3,2,FALSE)</f>
        <v>1</v>
      </c>
      <c r="J19" s="26" t="s">
        <v>174</v>
      </c>
      <c r="K19" s="26">
        <f>VLOOKUP(Form_Responses13[[#This Row],[Apakah daya juang (resiliensi) diri dapat di kembangkan melalui pengalaman hidup?]],[1]kode!A$2:B$3,2,FALSE)</f>
        <v>1</v>
      </c>
      <c r="L19" s="26" t="s">
        <v>174</v>
      </c>
      <c r="M19" s="26">
        <f>VLOOKUP(Form_Responses13[[#This Row],[Apakah anda percaya bahwa seseorang dengan daya juang (resiliensi) tinggi lebih mudah beradaptasi dengan perubahan?]],[1]kode!A$2:B$3,2,FALSE)</f>
        <v>1</v>
      </c>
      <c r="N19" s="26" t="s">
        <v>174</v>
      </c>
      <c r="O19" s="26">
        <f>VLOOKUP(Form_Responses13[[#This Row],[Apakah penyesuaian diri (perilaku adaptif) penting untuk membantu seseorang menghadapi tantangan dalam kehidupan?]],[1]kode!A$2:B$3,2,FALSE)</f>
        <v>1</v>
      </c>
      <c r="P19" s="26" t="s">
        <v>174</v>
      </c>
      <c r="Q19" s="26">
        <f>VLOOKUP(Form_Responses13[[#This Row],[Apakah daya juang (resiliensi) dapat membantu seseorang mengelola emosinya dalam situasi sulit?]],[1]kode!A$2:B$3,2,FALSE)</f>
        <v>1</v>
      </c>
      <c r="R19" s="26" t="s">
        <v>174</v>
      </c>
      <c r="S19" s="26">
        <f>VLOOKUP(Form_Responses13[[#This Row],[Apakah anda memahami bahwa daya juang (resiliensi diri) adalah kemampuan untuk bangkit dari kegagalan?]],[1]kode!A$2:B$3,2,FALSE)</f>
        <v>1</v>
      </c>
      <c r="T19" s="26" t="s">
        <v>174</v>
      </c>
      <c r="U19" s="26">
        <f>VLOOKUP(Form_Responses13[[#This Row],[Apakah penyesuaian diri (perilaku adaptif) membantu seseorang mengatasi perubahan lingkungan yang tidak terduga?]],[1]kode!A$2:B$3,2,FALSE)</f>
        <v>1</v>
      </c>
      <c r="V19" s="26" t="s">
        <v>174</v>
      </c>
      <c r="W19" s="26">
        <f>VLOOKUP(Form_Responses13[[#This Row],[Apakah anda merasa bahwa daya juang (resiliensi diri) adalah keterampilan yang penting untuk masa depan?]],[1]kode!A$2:B$3,2,FALSE)</f>
        <v>1</v>
      </c>
      <c r="X19" s="26" t="s">
        <v>174</v>
      </c>
      <c r="Y19" s="26">
        <f>VLOOKUP(Form_Responses13[[#This Row],[Apakah anda merasa bahwa daya juang (resiliensi diri) berperan dalam membantu individu  mengelola tekanan sosial?]],[1]kode!A$2:B$3,2,FALSE)</f>
        <v>1</v>
      </c>
      <c r="Z19" s="26" t="s">
        <v>174</v>
      </c>
      <c r="AA19" s="26">
        <f>VLOOKUP(Form_Responses13[[#This Row],[Apakah penyesuaian diri (perilaku  adaptif) adalah pelampiasan dari seseorang karena orang-orang di sekitarnya?]],[1]kode!A$2:B$3,2,FALSE)</f>
        <v>1</v>
      </c>
      <c r="AB19" s="26" t="s">
        <v>174</v>
      </c>
      <c r="AC19" s="26">
        <f>VLOOKUP(Form_Responses13[[#This Row],[
Seseorang perlu memiliki kemampuan untuk menyesuaikan diri dengan norma atau standar yang ada di lingkungan sosialnya?]],[1]kode!A$2:B$3,2,FALSE)</f>
        <v>1</v>
      </c>
      <c r="AD19" s="26" t="s">
        <v>174</v>
      </c>
      <c r="AE19" s="26">
        <f>VLOOKUP(Form_Responses13[[#This Row],[Daya juang (Resiliensi) yang tinggi akan cenderung lebih mampu menghadapi tantangan dan stres dalam kehidupannya?]],[1]kode!A$2:B$3,2,FALSE)</f>
        <v>1</v>
      </c>
      <c r="AF19" s="26" t="s">
        <v>174</v>
      </c>
      <c r="AG19" s="26">
        <f>VLOOKUP(Form_Responses13[[#This Row],[Status ekonomi mempengaruhi terjadinya penyesuaian diri (perilaku adaptif) dan daya juang (resiliensi) individu?]],[1]kode!A$2:B$3,2,FALSE)</f>
        <v>1</v>
      </c>
      <c r="AH19" s="26" t="s">
        <v>174</v>
      </c>
      <c r="AI19" s="26">
        <f>VLOOKUP(Form_Responses13[[#This Row],[Kepribadian seseorang yang berbeda-beda mempengaruhi terjadinya penyesuaian diri (perilaku adaptif) dan daya juang (resiliensi) individu?]],[1]kode!A$2:B$3,2,FALSE)</f>
        <v>1</v>
      </c>
      <c r="AJ19" s="26" t="s">
        <v>174</v>
      </c>
      <c r="AK19" s="26">
        <f>VLOOKUP(Form_Responses13[[#This Row],[Apakah faktor keluarga penting dalam membentuk penyesuaian diri?]],[1]kode!A$2:B$3,2,FALSE)</f>
        <v>1</v>
      </c>
      <c r="AL19" s="26" t="s">
        <v>174</v>
      </c>
      <c r="AM19" s="26">
        <f>VLOOKUP(Form_Responses13[[#This Row],[Meningkatkan ketahanan individu dan menurunkan tingkat stres adalah cara efikasi diri yang baik?]],[1]kode!A$2:B$3,2,FALSE)</f>
        <v>1</v>
      </c>
      <c r="AN19" s="26" t="s">
        <v>174</v>
      </c>
      <c r="AO19" s="26">
        <f>VLOOKUP(Form_Responses13[[#This Row],[
Adanya keterampilan yang baik dalam berinteraksi untuk beradaptasi dengan penyesuaian diri (perilaku adaptif)?]],[1]kode!A$2:B$3,2,FALSE)</f>
        <v>1</v>
      </c>
      <c r="AP19" s="26" t="s">
        <v>174</v>
      </c>
      <c r="AQ19" s="32">
        <f>VLOOKUP(Form_Responses13[[#This Row],[Individu yang berhasil memenuhi kebutuhan dan menyelesaikan masalahnya, maka akan terjadinya perilaku yang adaptif?]],[1]kode!A$2:B$3,2,FALSE)</f>
        <v>1</v>
      </c>
    </row>
    <row r="20" spans="1:43" ht="25" x14ac:dyDescent="0.25">
      <c r="A20" s="26" t="s">
        <v>48</v>
      </c>
      <c r="B20" s="26" t="s">
        <v>200</v>
      </c>
      <c r="C20" s="27" t="s">
        <v>43</v>
      </c>
      <c r="D20" s="26" t="s">
        <v>174</v>
      </c>
      <c r="E20" s="28">
        <f>VLOOKUP(Form_Responses13[[#This Row],[Apakah penyesuaian diri ( perilaku adaptif ) membantu seseorang menyesuaikan diri dengan lingkungannya?]],[1]kode!A$1:B$3,2,FALSE)</f>
        <v>1</v>
      </c>
      <c r="F20" s="26" t="s">
        <v>174</v>
      </c>
      <c r="G20" s="26">
        <f>VLOOKUP(Form_Responses13[[#This Row],[Apakah daya juang (resiliensi) diri dapat membantu seseorang menghadapi tekanan atau masalah sehari-hari?]],[1]kode!A$2:B$3,2,FALSE)</f>
        <v>1</v>
      </c>
      <c r="H20" s="26" t="s">
        <v>174</v>
      </c>
      <c r="I20" s="26">
        <f>VLOOKUP(Form_Responses13[[#This Row],[Apakah penyesuaian diri (perilaku adaptif) dipengaruhi oleh kemampuan daya juang (resiliensi) seseorang?]],[1]kode!A$2:B$3,2,FALSE)</f>
        <v>1</v>
      </c>
      <c r="J20" s="26" t="s">
        <v>174</v>
      </c>
      <c r="K20" s="26">
        <f>VLOOKUP(Form_Responses13[[#This Row],[Apakah daya juang (resiliensi) diri dapat di kembangkan melalui pengalaman hidup?]],[1]kode!A$2:B$3,2,FALSE)</f>
        <v>1</v>
      </c>
      <c r="L20" s="26" t="s">
        <v>174</v>
      </c>
      <c r="M20" s="26">
        <f>VLOOKUP(Form_Responses13[[#This Row],[Apakah anda percaya bahwa seseorang dengan daya juang (resiliensi) tinggi lebih mudah beradaptasi dengan perubahan?]],[1]kode!A$2:B$3,2,FALSE)</f>
        <v>1</v>
      </c>
      <c r="N20" s="26" t="s">
        <v>174</v>
      </c>
      <c r="O20" s="26">
        <f>VLOOKUP(Form_Responses13[[#This Row],[Apakah penyesuaian diri (perilaku adaptif) penting untuk membantu seseorang menghadapi tantangan dalam kehidupan?]],[1]kode!A$2:B$3,2,FALSE)</f>
        <v>1</v>
      </c>
      <c r="P20" s="26" t="s">
        <v>174</v>
      </c>
      <c r="Q20" s="26">
        <f>VLOOKUP(Form_Responses13[[#This Row],[Apakah daya juang (resiliensi) dapat membantu seseorang mengelola emosinya dalam situasi sulit?]],[1]kode!A$2:B$3,2,FALSE)</f>
        <v>1</v>
      </c>
      <c r="R20" s="26" t="s">
        <v>174</v>
      </c>
      <c r="S20" s="26">
        <f>VLOOKUP(Form_Responses13[[#This Row],[Apakah anda memahami bahwa daya juang (resiliensi diri) adalah kemampuan untuk bangkit dari kegagalan?]],[1]kode!A$2:B$3,2,FALSE)</f>
        <v>1</v>
      </c>
      <c r="T20" s="26" t="s">
        <v>174</v>
      </c>
      <c r="U20" s="26">
        <f>VLOOKUP(Form_Responses13[[#This Row],[Apakah penyesuaian diri (perilaku adaptif) membantu seseorang mengatasi perubahan lingkungan yang tidak terduga?]],[1]kode!A$2:B$3,2,FALSE)</f>
        <v>1</v>
      </c>
      <c r="V20" s="26" t="s">
        <v>174</v>
      </c>
      <c r="W20" s="26">
        <f>VLOOKUP(Form_Responses13[[#This Row],[Apakah anda merasa bahwa daya juang (resiliensi diri) adalah keterampilan yang penting untuk masa depan?]],[1]kode!A$2:B$3,2,FALSE)</f>
        <v>1</v>
      </c>
      <c r="X20" s="26" t="s">
        <v>174</v>
      </c>
      <c r="Y20" s="26">
        <f>VLOOKUP(Form_Responses13[[#This Row],[Apakah anda merasa bahwa daya juang (resiliensi diri) berperan dalam membantu individu  mengelola tekanan sosial?]],[1]kode!A$2:B$3,2,FALSE)</f>
        <v>1</v>
      </c>
      <c r="Z20" s="26" t="s">
        <v>174</v>
      </c>
      <c r="AA20" s="26">
        <f>VLOOKUP(Form_Responses13[[#This Row],[Apakah penyesuaian diri (perilaku  adaptif) adalah pelampiasan dari seseorang karena orang-orang di sekitarnya?]],[1]kode!A$2:B$3,2,FALSE)</f>
        <v>1</v>
      </c>
      <c r="AB20" s="26" t="s">
        <v>174</v>
      </c>
      <c r="AC20" s="26">
        <f>VLOOKUP(Form_Responses13[[#This Row],[
Seseorang perlu memiliki kemampuan untuk menyesuaikan diri dengan norma atau standar yang ada di lingkungan sosialnya?]],[1]kode!A$2:B$3,2,FALSE)</f>
        <v>1</v>
      </c>
      <c r="AD20" s="26" t="s">
        <v>174</v>
      </c>
      <c r="AE20" s="26">
        <f>VLOOKUP(Form_Responses13[[#This Row],[Daya juang (Resiliensi) yang tinggi akan cenderung lebih mampu menghadapi tantangan dan stres dalam kehidupannya?]],[1]kode!A$2:B$3,2,FALSE)</f>
        <v>1</v>
      </c>
      <c r="AF20" s="26" t="s">
        <v>174</v>
      </c>
      <c r="AG20" s="26">
        <f>VLOOKUP(Form_Responses13[[#This Row],[Status ekonomi mempengaruhi terjadinya penyesuaian diri (perilaku adaptif) dan daya juang (resiliensi) individu?]],[1]kode!A$2:B$3,2,FALSE)</f>
        <v>1</v>
      </c>
      <c r="AH20" s="26" t="s">
        <v>174</v>
      </c>
      <c r="AI20" s="26">
        <f>VLOOKUP(Form_Responses13[[#This Row],[Kepribadian seseorang yang berbeda-beda mempengaruhi terjadinya penyesuaian diri (perilaku adaptif) dan daya juang (resiliensi) individu?]],[1]kode!A$2:B$3,2,FALSE)</f>
        <v>1</v>
      </c>
      <c r="AJ20" s="26" t="s">
        <v>174</v>
      </c>
      <c r="AK20" s="26">
        <f>VLOOKUP(Form_Responses13[[#This Row],[Apakah faktor keluarga penting dalam membentuk penyesuaian diri?]],[1]kode!A$2:B$3,2,FALSE)</f>
        <v>1</v>
      </c>
      <c r="AL20" s="26" t="s">
        <v>174</v>
      </c>
      <c r="AM20" s="26">
        <f>VLOOKUP(Form_Responses13[[#This Row],[Meningkatkan ketahanan individu dan menurunkan tingkat stres adalah cara efikasi diri yang baik?]],[1]kode!A$2:B$3,2,FALSE)</f>
        <v>1</v>
      </c>
      <c r="AN20" s="26" t="s">
        <v>174</v>
      </c>
      <c r="AO20" s="26">
        <f>VLOOKUP(Form_Responses13[[#This Row],[
Adanya keterampilan yang baik dalam berinteraksi untuk beradaptasi dengan penyesuaian diri (perilaku adaptif)?]],[1]kode!A$2:B$3,2,FALSE)</f>
        <v>1</v>
      </c>
      <c r="AP20" s="26" t="s">
        <v>174</v>
      </c>
      <c r="AQ20" s="32">
        <f>VLOOKUP(Form_Responses13[[#This Row],[Individu yang berhasil memenuhi kebutuhan dan menyelesaikan masalahnya, maka akan terjadinya perilaku yang adaptif?]],[1]kode!A$2:B$3,2,FALSE)</f>
        <v>1</v>
      </c>
    </row>
    <row r="21" spans="1:43" ht="25" x14ac:dyDescent="0.25">
      <c r="A21" s="26" t="s">
        <v>201</v>
      </c>
      <c r="B21" s="26" t="s">
        <v>202</v>
      </c>
      <c r="C21" s="27" t="s">
        <v>43</v>
      </c>
      <c r="D21" s="26" t="s">
        <v>174</v>
      </c>
      <c r="E21" s="28">
        <f>VLOOKUP(Form_Responses13[[#This Row],[Apakah penyesuaian diri ( perilaku adaptif ) membantu seseorang menyesuaikan diri dengan lingkungannya?]],[1]kode!A$1:B$3,2,FALSE)</f>
        <v>1</v>
      </c>
      <c r="F21" s="26" t="s">
        <v>174</v>
      </c>
      <c r="G21" s="26">
        <f>VLOOKUP(Form_Responses13[[#This Row],[Apakah daya juang (resiliensi) diri dapat membantu seseorang menghadapi tekanan atau masalah sehari-hari?]],[1]kode!A$2:B$3,2,FALSE)</f>
        <v>1</v>
      </c>
      <c r="H21" s="26" t="s">
        <v>174</v>
      </c>
      <c r="I21" s="26">
        <f>VLOOKUP(Form_Responses13[[#This Row],[Apakah penyesuaian diri (perilaku adaptif) dipengaruhi oleh kemampuan daya juang (resiliensi) seseorang?]],[1]kode!A$2:B$3,2,FALSE)</f>
        <v>1</v>
      </c>
      <c r="J21" s="26" t="s">
        <v>174</v>
      </c>
      <c r="K21" s="26">
        <f>VLOOKUP(Form_Responses13[[#This Row],[Apakah daya juang (resiliensi) diri dapat di kembangkan melalui pengalaman hidup?]],[1]kode!A$2:B$3,2,FALSE)</f>
        <v>1</v>
      </c>
      <c r="L21" s="26" t="s">
        <v>186</v>
      </c>
      <c r="M21" s="26">
        <f>VLOOKUP(Form_Responses13[[#This Row],[Apakah anda percaya bahwa seseorang dengan daya juang (resiliensi) tinggi lebih mudah beradaptasi dengan perubahan?]],[1]kode!A$2:B$3,2,FALSE)</f>
        <v>0</v>
      </c>
      <c r="N21" s="26" t="s">
        <v>174</v>
      </c>
      <c r="O21" s="26">
        <f>VLOOKUP(Form_Responses13[[#This Row],[Apakah penyesuaian diri (perilaku adaptif) penting untuk membantu seseorang menghadapi tantangan dalam kehidupan?]],[1]kode!A$2:B$3,2,FALSE)</f>
        <v>1</v>
      </c>
      <c r="P21" s="26" t="s">
        <v>174</v>
      </c>
      <c r="Q21" s="26">
        <f>VLOOKUP(Form_Responses13[[#This Row],[Apakah daya juang (resiliensi) dapat membantu seseorang mengelola emosinya dalam situasi sulit?]],[1]kode!A$2:B$3,2,FALSE)</f>
        <v>1</v>
      </c>
      <c r="R21" s="26" t="s">
        <v>174</v>
      </c>
      <c r="S21" s="26">
        <f>VLOOKUP(Form_Responses13[[#This Row],[Apakah anda memahami bahwa daya juang (resiliensi diri) adalah kemampuan untuk bangkit dari kegagalan?]],[1]kode!A$2:B$3,2,FALSE)</f>
        <v>1</v>
      </c>
      <c r="T21" s="26" t="s">
        <v>174</v>
      </c>
      <c r="U21" s="26">
        <f>VLOOKUP(Form_Responses13[[#This Row],[Apakah penyesuaian diri (perilaku adaptif) membantu seseorang mengatasi perubahan lingkungan yang tidak terduga?]],[1]kode!A$2:B$3,2,FALSE)</f>
        <v>1</v>
      </c>
      <c r="V21" s="26" t="s">
        <v>174</v>
      </c>
      <c r="W21" s="26">
        <f>VLOOKUP(Form_Responses13[[#This Row],[Apakah anda merasa bahwa daya juang (resiliensi diri) adalah keterampilan yang penting untuk masa depan?]],[1]kode!A$2:B$3,2,FALSE)</f>
        <v>1</v>
      </c>
      <c r="X21" s="26" t="s">
        <v>174</v>
      </c>
      <c r="Y21" s="26">
        <f>VLOOKUP(Form_Responses13[[#This Row],[Apakah anda merasa bahwa daya juang (resiliensi diri) berperan dalam membantu individu  mengelola tekanan sosial?]],[1]kode!A$2:B$3,2,FALSE)</f>
        <v>1</v>
      </c>
      <c r="Z21" s="26" t="s">
        <v>186</v>
      </c>
      <c r="AA21" s="26">
        <f>VLOOKUP(Form_Responses13[[#This Row],[Apakah penyesuaian diri (perilaku  adaptif) adalah pelampiasan dari seseorang karena orang-orang di sekitarnya?]],[1]kode!A$2:B$3,2,FALSE)</f>
        <v>0</v>
      </c>
      <c r="AB21" s="26" t="s">
        <v>174</v>
      </c>
      <c r="AC21" s="26">
        <f>VLOOKUP(Form_Responses13[[#This Row],[
Seseorang perlu memiliki kemampuan untuk menyesuaikan diri dengan norma atau standar yang ada di lingkungan sosialnya?]],[1]kode!A$2:B$3,2,FALSE)</f>
        <v>1</v>
      </c>
      <c r="AD21" s="26" t="s">
        <v>174</v>
      </c>
      <c r="AE21" s="26">
        <f>VLOOKUP(Form_Responses13[[#This Row],[Daya juang (Resiliensi) yang tinggi akan cenderung lebih mampu menghadapi tantangan dan stres dalam kehidupannya?]],[1]kode!A$2:B$3,2,FALSE)</f>
        <v>1</v>
      </c>
      <c r="AF21" s="26" t="s">
        <v>174</v>
      </c>
      <c r="AG21" s="26">
        <f>VLOOKUP(Form_Responses13[[#This Row],[Status ekonomi mempengaruhi terjadinya penyesuaian diri (perilaku adaptif) dan daya juang (resiliensi) individu?]],[1]kode!A$2:B$3,2,FALSE)</f>
        <v>1</v>
      </c>
      <c r="AH21" s="26" t="s">
        <v>174</v>
      </c>
      <c r="AI21" s="26">
        <f>VLOOKUP(Form_Responses13[[#This Row],[Kepribadian seseorang yang berbeda-beda mempengaruhi terjadinya penyesuaian diri (perilaku adaptif) dan daya juang (resiliensi) individu?]],[1]kode!A$2:B$3,2,FALSE)</f>
        <v>1</v>
      </c>
      <c r="AJ21" s="26" t="s">
        <v>174</v>
      </c>
      <c r="AK21" s="26">
        <f>VLOOKUP(Form_Responses13[[#This Row],[Apakah faktor keluarga penting dalam membentuk penyesuaian diri?]],[1]kode!A$2:B$3,2,FALSE)</f>
        <v>1</v>
      </c>
      <c r="AL21" s="26" t="s">
        <v>174</v>
      </c>
      <c r="AM21" s="26">
        <f>VLOOKUP(Form_Responses13[[#This Row],[Meningkatkan ketahanan individu dan menurunkan tingkat stres adalah cara efikasi diri yang baik?]],[1]kode!A$2:B$3,2,FALSE)</f>
        <v>1</v>
      </c>
      <c r="AN21" s="26" t="s">
        <v>174</v>
      </c>
      <c r="AO21" s="26">
        <f>VLOOKUP(Form_Responses13[[#This Row],[
Adanya keterampilan yang baik dalam berinteraksi untuk beradaptasi dengan penyesuaian diri (perilaku adaptif)?]],[1]kode!A$2:B$3,2,FALSE)</f>
        <v>1</v>
      </c>
      <c r="AP21" s="26" t="s">
        <v>174</v>
      </c>
      <c r="AQ21" s="32">
        <f>VLOOKUP(Form_Responses13[[#This Row],[Individu yang berhasil memenuhi kebutuhan dan menyelesaikan masalahnya, maka akan terjadinya perilaku yang adaptif?]],[1]kode!A$2:B$3,2,FALSE)</f>
        <v>1</v>
      </c>
    </row>
    <row r="22" spans="1:43" x14ac:dyDescent="0.25">
      <c r="A22" s="26" t="s">
        <v>189</v>
      </c>
      <c r="B22" s="26" t="s">
        <v>203</v>
      </c>
      <c r="C22" s="27" t="s">
        <v>37</v>
      </c>
      <c r="D22" s="26" t="s">
        <v>174</v>
      </c>
      <c r="E22" s="28">
        <f>VLOOKUP(Form_Responses13[[#This Row],[Apakah penyesuaian diri ( perilaku adaptif ) membantu seseorang menyesuaikan diri dengan lingkungannya?]],[1]kode!A$1:B$3,2,FALSE)</f>
        <v>1</v>
      </c>
      <c r="F22" s="26" t="s">
        <v>174</v>
      </c>
      <c r="G22" s="26">
        <f>VLOOKUP(Form_Responses13[[#This Row],[Apakah daya juang (resiliensi) diri dapat membantu seseorang menghadapi tekanan atau masalah sehari-hari?]],[1]kode!A$2:B$3,2,FALSE)</f>
        <v>1</v>
      </c>
      <c r="H22" s="26" t="s">
        <v>174</v>
      </c>
      <c r="I22" s="26">
        <f>VLOOKUP(Form_Responses13[[#This Row],[Apakah penyesuaian diri (perilaku adaptif) dipengaruhi oleh kemampuan daya juang (resiliensi) seseorang?]],[1]kode!A$2:B$3,2,FALSE)</f>
        <v>1</v>
      </c>
      <c r="J22" s="26" t="s">
        <v>174</v>
      </c>
      <c r="K22" s="26">
        <f>VLOOKUP(Form_Responses13[[#This Row],[Apakah daya juang (resiliensi) diri dapat di kembangkan melalui pengalaman hidup?]],[1]kode!A$2:B$3,2,FALSE)</f>
        <v>1</v>
      </c>
      <c r="L22" s="26" t="s">
        <v>174</v>
      </c>
      <c r="M22" s="26">
        <f>VLOOKUP(Form_Responses13[[#This Row],[Apakah anda percaya bahwa seseorang dengan daya juang (resiliensi) tinggi lebih mudah beradaptasi dengan perubahan?]],[1]kode!A$2:B$3,2,FALSE)</f>
        <v>1</v>
      </c>
      <c r="N22" s="26" t="s">
        <v>174</v>
      </c>
      <c r="O22" s="26">
        <f>VLOOKUP(Form_Responses13[[#This Row],[Apakah penyesuaian diri (perilaku adaptif) penting untuk membantu seseorang menghadapi tantangan dalam kehidupan?]],[1]kode!A$2:B$3,2,FALSE)</f>
        <v>1</v>
      </c>
      <c r="P22" s="26" t="s">
        <v>174</v>
      </c>
      <c r="Q22" s="26">
        <f>VLOOKUP(Form_Responses13[[#This Row],[Apakah daya juang (resiliensi) dapat membantu seseorang mengelola emosinya dalam situasi sulit?]],[1]kode!A$2:B$3,2,FALSE)</f>
        <v>1</v>
      </c>
      <c r="R22" s="26" t="s">
        <v>174</v>
      </c>
      <c r="S22" s="26">
        <f>VLOOKUP(Form_Responses13[[#This Row],[Apakah anda memahami bahwa daya juang (resiliensi diri) adalah kemampuan untuk bangkit dari kegagalan?]],[1]kode!A$2:B$3,2,FALSE)</f>
        <v>1</v>
      </c>
      <c r="T22" s="26" t="s">
        <v>174</v>
      </c>
      <c r="U22" s="26">
        <f>VLOOKUP(Form_Responses13[[#This Row],[Apakah penyesuaian diri (perilaku adaptif) membantu seseorang mengatasi perubahan lingkungan yang tidak terduga?]],[1]kode!A$2:B$3,2,FALSE)</f>
        <v>1</v>
      </c>
      <c r="V22" s="26" t="s">
        <v>174</v>
      </c>
      <c r="W22" s="26">
        <f>VLOOKUP(Form_Responses13[[#This Row],[Apakah anda merasa bahwa daya juang (resiliensi diri) adalah keterampilan yang penting untuk masa depan?]],[1]kode!A$2:B$3,2,FALSE)</f>
        <v>1</v>
      </c>
      <c r="X22" s="26" t="s">
        <v>174</v>
      </c>
      <c r="Y22" s="26">
        <f>VLOOKUP(Form_Responses13[[#This Row],[Apakah anda merasa bahwa daya juang (resiliensi diri) berperan dalam membantu individu  mengelola tekanan sosial?]],[1]kode!A$2:B$3,2,FALSE)</f>
        <v>1</v>
      </c>
      <c r="Z22" s="26" t="s">
        <v>174</v>
      </c>
      <c r="AA22" s="26">
        <f>VLOOKUP(Form_Responses13[[#This Row],[Apakah penyesuaian diri (perilaku  adaptif) adalah pelampiasan dari seseorang karena orang-orang di sekitarnya?]],[1]kode!A$2:B$3,2,FALSE)</f>
        <v>1</v>
      </c>
      <c r="AB22" s="26" t="s">
        <v>174</v>
      </c>
      <c r="AC22" s="26">
        <f>VLOOKUP(Form_Responses13[[#This Row],[
Seseorang perlu memiliki kemampuan untuk menyesuaikan diri dengan norma atau standar yang ada di lingkungan sosialnya?]],[1]kode!A$2:B$3,2,FALSE)</f>
        <v>1</v>
      </c>
      <c r="AD22" s="26" t="s">
        <v>174</v>
      </c>
      <c r="AE22" s="26">
        <f>VLOOKUP(Form_Responses13[[#This Row],[Daya juang (Resiliensi) yang tinggi akan cenderung lebih mampu menghadapi tantangan dan stres dalam kehidupannya?]],[1]kode!A$2:B$3,2,FALSE)</f>
        <v>1</v>
      </c>
      <c r="AF22" s="26" t="s">
        <v>174</v>
      </c>
      <c r="AG22" s="26">
        <f>VLOOKUP(Form_Responses13[[#This Row],[Status ekonomi mempengaruhi terjadinya penyesuaian diri (perilaku adaptif) dan daya juang (resiliensi) individu?]],[1]kode!A$2:B$3,2,FALSE)</f>
        <v>1</v>
      </c>
      <c r="AH22" s="26" t="s">
        <v>174</v>
      </c>
      <c r="AI22" s="26">
        <f>VLOOKUP(Form_Responses13[[#This Row],[Kepribadian seseorang yang berbeda-beda mempengaruhi terjadinya penyesuaian diri (perilaku adaptif) dan daya juang (resiliensi) individu?]],[1]kode!A$2:B$3,2,FALSE)</f>
        <v>1</v>
      </c>
      <c r="AJ22" s="26" t="s">
        <v>174</v>
      </c>
      <c r="AK22" s="26">
        <f>VLOOKUP(Form_Responses13[[#This Row],[Apakah faktor keluarga penting dalam membentuk penyesuaian diri?]],[1]kode!A$2:B$3,2,FALSE)</f>
        <v>1</v>
      </c>
      <c r="AL22" s="26" t="s">
        <v>174</v>
      </c>
      <c r="AM22" s="26">
        <f>VLOOKUP(Form_Responses13[[#This Row],[Meningkatkan ketahanan individu dan menurunkan tingkat stres adalah cara efikasi diri yang baik?]],[1]kode!A$2:B$3,2,FALSE)</f>
        <v>1</v>
      </c>
      <c r="AN22" s="26" t="s">
        <v>174</v>
      </c>
      <c r="AO22" s="26">
        <f>VLOOKUP(Form_Responses13[[#This Row],[
Adanya keterampilan yang baik dalam berinteraksi untuk beradaptasi dengan penyesuaian diri (perilaku adaptif)?]],[1]kode!A$2:B$3,2,FALSE)</f>
        <v>1</v>
      </c>
      <c r="AP22" s="26" t="s">
        <v>174</v>
      </c>
      <c r="AQ22" s="32">
        <f>VLOOKUP(Form_Responses13[[#This Row],[Individu yang berhasil memenuhi kebutuhan dan menyelesaikan masalahnya, maka akan terjadinya perilaku yang adaptif?]],[1]kode!A$2:B$3,2,FALSE)</f>
        <v>1</v>
      </c>
    </row>
    <row r="23" spans="1:43" ht="25" x14ac:dyDescent="0.25">
      <c r="A23" s="26" t="s">
        <v>204</v>
      </c>
      <c r="B23" s="26" t="s">
        <v>205</v>
      </c>
      <c r="C23" s="27" t="s">
        <v>43</v>
      </c>
      <c r="D23" s="26" t="s">
        <v>174</v>
      </c>
      <c r="E23" s="28">
        <f>VLOOKUP(Form_Responses13[[#This Row],[Apakah penyesuaian diri ( perilaku adaptif ) membantu seseorang menyesuaikan diri dengan lingkungannya?]],[1]kode!A$1:B$3,2,FALSE)</f>
        <v>1</v>
      </c>
      <c r="F23" s="26" t="s">
        <v>174</v>
      </c>
      <c r="G23" s="26">
        <f>VLOOKUP(Form_Responses13[[#This Row],[Apakah daya juang (resiliensi) diri dapat membantu seseorang menghadapi tekanan atau masalah sehari-hari?]],[1]kode!A$2:B$3,2,FALSE)</f>
        <v>1</v>
      </c>
      <c r="H23" s="26" t="s">
        <v>174</v>
      </c>
      <c r="I23" s="26">
        <f>VLOOKUP(Form_Responses13[[#This Row],[Apakah penyesuaian diri (perilaku adaptif) dipengaruhi oleh kemampuan daya juang (resiliensi) seseorang?]],[1]kode!A$2:B$3,2,FALSE)</f>
        <v>1</v>
      </c>
      <c r="J23" s="26" t="s">
        <v>174</v>
      </c>
      <c r="K23" s="26">
        <f>VLOOKUP(Form_Responses13[[#This Row],[Apakah daya juang (resiliensi) diri dapat di kembangkan melalui pengalaman hidup?]],[1]kode!A$2:B$3,2,FALSE)</f>
        <v>1</v>
      </c>
      <c r="L23" s="26" t="s">
        <v>174</v>
      </c>
      <c r="M23" s="26">
        <f>VLOOKUP(Form_Responses13[[#This Row],[Apakah anda percaya bahwa seseorang dengan daya juang (resiliensi) tinggi lebih mudah beradaptasi dengan perubahan?]],[1]kode!A$2:B$3,2,FALSE)</f>
        <v>1</v>
      </c>
      <c r="N23" s="26" t="s">
        <v>174</v>
      </c>
      <c r="O23" s="26">
        <f>VLOOKUP(Form_Responses13[[#This Row],[Apakah penyesuaian diri (perilaku adaptif) penting untuk membantu seseorang menghadapi tantangan dalam kehidupan?]],[1]kode!A$2:B$3,2,FALSE)</f>
        <v>1</v>
      </c>
      <c r="P23" s="26" t="s">
        <v>174</v>
      </c>
      <c r="Q23" s="26">
        <f>VLOOKUP(Form_Responses13[[#This Row],[Apakah daya juang (resiliensi) dapat membantu seseorang mengelola emosinya dalam situasi sulit?]],[1]kode!A$2:B$3,2,FALSE)</f>
        <v>1</v>
      </c>
      <c r="R23" s="26" t="s">
        <v>174</v>
      </c>
      <c r="S23" s="26">
        <f>VLOOKUP(Form_Responses13[[#This Row],[Apakah anda memahami bahwa daya juang (resiliensi diri) adalah kemampuan untuk bangkit dari kegagalan?]],[1]kode!A$2:B$3,2,FALSE)</f>
        <v>1</v>
      </c>
      <c r="T23" s="26" t="s">
        <v>174</v>
      </c>
      <c r="U23" s="26">
        <f>VLOOKUP(Form_Responses13[[#This Row],[Apakah penyesuaian diri (perilaku adaptif) membantu seseorang mengatasi perubahan lingkungan yang tidak terduga?]],[1]kode!A$2:B$3,2,FALSE)</f>
        <v>1</v>
      </c>
      <c r="V23" s="26" t="s">
        <v>174</v>
      </c>
      <c r="W23" s="26">
        <f>VLOOKUP(Form_Responses13[[#This Row],[Apakah anda merasa bahwa daya juang (resiliensi diri) adalah keterampilan yang penting untuk masa depan?]],[1]kode!A$2:B$3,2,FALSE)</f>
        <v>1</v>
      </c>
      <c r="X23" s="26" t="s">
        <v>174</v>
      </c>
      <c r="Y23" s="26">
        <f>VLOOKUP(Form_Responses13[[#This Row],[Apakah anda merasa bahwa daya juang (resiliensi diri) berperan dalam membantu individu  mengelola tekanan sosial?]],[1]kode!A$2:B$3,2,FALSE)</f>
        <v>1</v>
      </c>
      <c r="Z23" s="26" t="s">
        <v>174</v>
      </c>
      <c r="AA23" s="26">
        <f>VLOOKUP(Form_Responses13[[#This Row],[Apakah penyesuaian diri (perilaku  adaptif) adalah pelampiasan dari seseorang karena orang-orang di sekitarnya?]],[1]kode!A$2:B$3,2,FALSE)</f>
        <v>1</v>
      </c>
      <c r="AB23" s="26" t="s">
        <v>174</v>
      </c>
      <c r="AC23" s="26">
        <f>VLOOKUP(Form_Responses13[[#This Row],[
Seseorang perlu memiliki kemampuan untuk menyesuaikan diri dengan norma atau standar yang ada di lingkungan sosialnya?]],[1]kode!A$2:B$3,2,FALSE)</f>
        <v>1</v>
      </c>
      <c r="AD23" s="26" t="s">
        <v>174</v>
      </c>
      <c r="AE23" s="26">
        <f>VLOOKUP(Form_Responses13[[#This Row],[Daya juang (Resiliensi) yang tinggi akan cenderung lebih mampu menghadapi tantangan dan stres dalam kehidupannya?]],[1]kode!A$2:B$3,2,FALSE)</f>
        <v>1</v>
      </c>
      <c r="AF23" s="26" t="s">
        <v>174</v>
      </c>
      <c r="AG23" s="26">
        <f>VLOOKUP(Form_Responses13[[#This Row],[Status ekonomi mempengaruhi terjadinya penyesuaian diri (perilaku adaptif) dan daya juang (resiliensi) individu?]],[1]kode!A$2:B$3,2,FALSE)</f>
        <v>1</v>
      </c>
      <c r="AH23" s="26" t="s">
        <v>174</v>
      </c>
      <c r="AI23" s="26">
        <f>VLOOKUP(Form_Responses13[[#This Row],[Kepribadian seseorang yang berbeda-beda mempengaruhi terjadinya penyesuaian diri (perilaku adaptif) dan daya juang (resiliensi) individu?]],[1]kode!A$2:B$3,2,FALSE)</f>
        <v>1</v>
      </c>
      <c r="AJ23" s="26" t="s">
        <v>174</v>
      </c>
      <c r="AK23" s="26">
        <f>VLOOKUP(Form_Responses13[[#This Row],[Apakah faktor keluarga penting dalam membentuk penyesuaian diri?]],[1]kode!A$2:B$3,2,FALSE)</f>
        <v>1</v>
      </c>
      <c r="AL23" s="26" t="s">
        <v>174</v>
      </c>
      <c r="AM23" s="26">
        <f>VLOOKUP(Form_Responses13[[#This Row],[Meningkatkan ketahanan individu dan menurunkan tingkat stres adalah cara efikasi diri yang baik?]],[1]kode!A$2:B$3,2,FALSE)</f>
        <v>1</v>
      </c>
      <c r="AN23" s="26" t="s">
        <v>174</v>
      </c>
      <c r="AO23" s="26">
        <f>VLOOKUP(Form_Responses13[[#This Row],[
Adanya keterampilan yang baik dalam berinteraksi untuk beradaptasi dengan penyesuaian diri (perilaku adaptif)?]],[1]kode!A$2:B$3,2,FALSE)</f>
        <v>1</v>
      </c>
      <c r="AP23" s="26" t="s">
        <v>174</v>
      </c>
      <c r="AQ23" s="32">
        <f>VLOOKUP(Form_Responses13[[#This Row],[Individu yang berhasil memenuhi kebutuhan dan menyelesaikan masalahnya, maka akan terjadinya perilaku yang adaptif?]],[1]kode!A$2:B$3,2,FALSE)</f>
        <v>1</v>
      </c>
    </row>
    <row r="24" spans="1:43" ht="25" x14ac:dyDescent="0.25">
      <c r="A24" s="26" t="s">
        <v>121</v>
      </c>
      <c r="B24" s="26" t="s">
        <v>206</v>
      </c>
      <c r="C24" s="27" t="s">
        <v>37</v>
      </c>
      <c r="D24" s="26" t="s">
        <v>174</v>
      </c>
      <c r="E24" s="28">
        <f>VLOOKUP(Form_Responses13[[#This Row],[Apakah penyesuaian diri ( perilaku adaptif ) membantu seseorang menyesuaikan diri dengan lingkungannya?]],[1]kode!A$1:B$3,2,FALSE)</f>
        <v>1</v>
      </c>
      <c r="F24" s="26" t="s">
        <v>174</v>
      </c>
      <c r="G24" s="26">
        <f>VLOOKUP(Form_Responses13[[#This Row],[Apakah daya juang (resiliensi) diri dapat membantu seseorang menghadapi tekanan atau masalah sehari-hari?]],[1]kode!A$2:B$3,2,FALSE)</f>
        <v>1</v>
      </c>
      <c r="H24" s="26" t="s">
        <v>174</v>
      </c>
      <c r="I24" s="26">
        <f>VLOOKUP(Form_Responses13[[#This Row],[Apakah penyesuaian diri (perilaku adaptif) dipengaruhi oleh kemampuan daya juang (resiliensi) seseorang?]],[1]kode!A$2:B$3,2,FALSE)</f>
        <v>1</v>
      </c>
      <c r="J24" s="26" t="s">
        <v>174</v>
      </c>
      <c r="K24" s="26">
        <f>VLOOKUP(Form_Responses13[[#This Row],[Apakah daya juang (resiliensi) diri dapat di kembangkan melalui pengalaman hidup?]],[1]kode!A$2:B$3,2,FALSE)</f>
        <v>1</v>
      </c>
      <c r="L24" s="26" t="s">
        <v>174</v>
      </c>
      <c r="M24" s="26">
        <f>VLOOKUP(Form_Responses13[[#This Row],[Apakah anda percaya bahwa seseorang dengan daya juang (resiliensi) tinggi lebih mudah beradaptasi dengan perubahan?]],[1]kode!A$2:B$3,2,FALSE)</f>
        <v>1</v>
      </c>
      <c r="N24" s="26" t="s">
        <v>174</v>
      </c>
      <c r="O24" s="26">
        <f>VLOOKUP(Form_Responses13[[#This Row],[Apakah penyesuaian diri (perilaku adaptif) penting untuk membantu seseorang menghadapi tantangan dalam kehidupan?]],[1]kode!A$2:B$3,2,FALSE)</f>
        <v>1</v>
      </c>
      <c r="P24" s="26" t="s">
        <v>174</v>
      </c>
      <c r="Q24" s="26">
        <f>VLOOKUP(Form_Responses13[[#This Row],[Apakah daya juang (resiliensi) dapat membantu seseorang mengelola emosinya dalam situasi sulit?]],[1]kode!A$2:B$3,2,FALSE)</f>
        <v>1</v>
      </c>
      <c r="R24" s="26" t="s">
        <v>174</v>
      </c>
      <c r="S24" s="26">
        <f>VLOOKUP(Form_Responses13[[#This Row],[Apakah anda memahami bahwa daya juang (resiliensi diri) adalah kemampuan untuk bangkit dari kegagalan?]],[1]kode!A$2:B$3,2,FALSE)</f>
        <v>1</v>
      </c>
      <c r="T24" s="26" t="s">
        <v>174</v>
      </c>
      <c r="U24" s="26">
        <f>VLOOKUP(Form_Responses13[[#This Row],[Apakah penyesuaian diri (perilaku adaptif) membantu seseorang mengatasi perubahan lingkungan yang tidak terduga?]],[1]kode!A$2:B$3,2,FALSE)</f>
        <v>1</v>
      </c>
      <c r="V24" s="26" t="s">
        <v>174</v>
      </c>
      <c r="W24" s="26">
        <f>VLOOKUP(Form_Responses13[[#This Row],[Apakah anda merasa bahwa daya juang (resiliensi diri) adalah keterampilan yang penting untuk masa depan?]],[1]kode!A$2:B$3,2,FALSE)</f>
        <v>1</v>
      </c>
      <c r="X24" s="26" t="s">
        <v>174</v>
      </c>
      <c r="Y24" s="26">
        <f>VLOOKUP(Form_Responses13[[#This Row],[Apakah anda merasa bahwa daya juang (resiliensi diri) berperan dalam membantu individu  mengelola tekanan sosial?]],[1]kode!A$2:B$3,2,FALSE)</f>
        <v>1</v>
      </c>
      <c r="Z24" s="26" t="s">
        <v>174</v>
      </c>
      <c r="AA24" s="26">
        <f>VLOOKUP(Form_Responses13[[#This Row],[Apakah penyesuaian diri (perilaku  adaptif) adalah pelampiasan dari seseorang karena orang-orang di sekitarnya?]],[1]kode!A$2:B$3,2,FALSE)</f>
        <v>1</v>
      </c>
      <c r="AB24" s="26" t="s">
        <v>174</v>
      </c>
      <c r="AC24" s="26">
        <f>VLOOKUP(Form_Responses13[[#This Row],[
Seseorang perlu memiliki kemampuan untuk menyesuaikan diri dengan norma atau standar yang ada di lingkungan sosialnya?]],[1]kode!A$2:B$3,2,FALSE)</f>
        <v>1</v>
      </c>
      <c r="AD24" s="26" t="s">
        <v>174</v>
      </c>
      <c r="AE24" s="26">
        <f>VLOOKUP(Form_Responses13[[#This Row],[Daya juang (Resiliensi) yang tinggi akan cenderung lebih mampu menghadapi tantangan dan stres dalam kehidupannya?]],[1]kode!A$2:B$3,2,FALSE)</f>
        <v>1</v>
      </c>
      <c r="AF24" s="26" t="s">
        <v>174</v>
      </c>
      <c r="AG24" s="26">
        <f>VLOOKUP(Form_Responses13[[#This Row],[Status ekonomi mempengaruhi terjadinya penyesuaian diri (perilaku adaptif) dan daya juang (resiliensi) individu?]],[1]kode!A$2:B$3,2,FALSE)</f>
        <v>1</v>
      </c>
      <c r="AH24" s="26" t="s">
        <v>174</v>
      </c>
      <c r="AI24" s="26">
        <f>VLOOKUP(Form_Responses13[[#This Row],[Kepribadian seseorang yang berbeda-beda mempengaruhi terjadinya penyesuaian diri (perilaku adaptif) dan daya juang (resiliensi) individu?]],[1]kode!A$2:B$3,2,FALSE)</f>
        <v>1</v>
      </c>
      <c r="AJ24" s="26" t="s">
        <v>174</v>
      </c>
      <c r="AK24" s="26">
        <f>VLOOKUP(Form_Responses13[[#This Row],[Apakah faktor keluarga penting dalam membentuk penyesuaian diri?]],[1]kode!A$2:B$3,2,FALSE)</f>
        <v>1</v>
      </c>
      <c r="AL24" s="26" t="s">
        <v>174</v>
      </c>
      <c r="AM24" s="26">
        <f>VLOOKUP(Form_Responses13[[#This Row],[Meningkatkan ketahanan individu dan menurunkan tingkat stres adalah cara efikasi diri yang baik?]],[1]kode!A$2:B$3,2,FALSE)</f>
        <v>1</v>
      </c>
      <c r="AN24" s="26" t="s">
        <v>174</v>
      </c>
      <c r="AO24" s="26">
        <f>VLOOKUP(Form_Responses13[[#This Row],[
Adanya keterampilan yang baik dalam berinteraksi untuk beradaptasi dengan penyesuaian diri (perilaku adaptif)?]],[1]kode!A$2:B$3,2,FALSE)</f>
        <v>1</v>
      </c>
      <c r="AP24" s="26" t="s">
        <v>174</v>
      </c>
      <c r="AQ24" s="32">
        <f>VLOOKUP(Form_Responses13[[#This Row],[Individu yang berhasil memenuhi kebutuhan dan menyelesaikan masalahnya, maka akan terjadinya perilaku yang adaptif?]],[1]kode!A$2:B$3,2,FALSE)</f>
        <v>1</v>
      </c>
    </row>
    <row r="25" spans="1:43" ht="25" x14ac:dyDescent="0.25">
      <c r="A25" s="26" t="s">
        <v>192</v>
      </c>
      <c r="B25" s="26" t="s">
        <v>207</v>
      </c>
      <c r="C25" s="27" t="s">
        <v>37</v>
      </c>
      <c r="D25" s="26" t="s">
        <v>174</v>
      </c>
      <c r="E25" s="28">
        <f>VLOOKUP(Form_Responses13[[#This Row],[Apakah penyesuaian diri ( perilaku adaptif ) membantu seseorang menyesuaikan diri dengan lingkungannya?]],[1]kode!A$1:B$3,2,FALSE)</f>
        <v>1</v>
      </c>
      <c r="F25" s="26" t="s">
        <v>186</v>
      </c>
      <c r="G25" s="26">
        <f>VLOOKUP(Form_Responses13[[#This Row],[Apakah daya juang (resiliensi) diri dapat membantu seseorang menghadapi tekanan atau masalah sehari-hari?]],[1]kode!A$2:B$3,2,FALSE)</f>
        <v>0</v>
      </c>
      <c r="H25" s="26" t="s">
        <v>174</v>
      </c>
      <c r="I25" s="26">
        <f>VLOOKUP(Form_Responses13[[#This Row],[Apakah penyesuaian diri (perilaku adaptif) dipengaruhi oleh kemampuan daya juang (resiliensi) seseorang?]],[1]kode!A$2:B$3,2,FALSE)</f>
        <v>1</v>
      </c>
      <c r="J25" s="26" t="s">
        <v>174</v>
      </c>
      <c r="K25" s="26">
        <f>VLOOKUP(Form_Responses13[[#This Row],[Apakah daya juang (resiliensi) diri dapat di kembangkan melalui pengalaman hidup?]],[1]kode!A$2:B$3,2,FALSE)</f>
        <v>1</v>
      </c>
      <c r="L25" s="26" t="s">
        <v>174</v>
      </c>
      <c r="M25" s="26">
        <f>VLOOKUP(Form_Responses13[[#This Row],[Apakah anda percaya bahwa seseorang dengan daya juang (resiliensi) tinggi lebih mudah beradaptasi dengan perubahan?]],[1]kode!A$2:B$3,2,FALSE)</f>
        <v>1</v>
      </c>
      <c r="N25" s="26" t="s">
        <v>174</v>
      </c>
      <c r="O25" s="26">
        <f>VLOOKUP(Form_Responses13[[#This Row],[Apakah penyesuaian diri (perilaku adaptif) penting untuk membantu seseorang menghadapi tantangan dalam kehidupan?]],[1]kode!A$2:B$3,2,FALSE)</f>
        <v>1</v>
      </c>
      <c r="P25" s="26" t="s">
        <v>174</v>
      </c>
      <c r="Q25" s="26">
        <f>VLOOKUP(Form_Responses13[[#This Row],[Apakah daya juang (resiliensi) dapat membantu seseorang mengelola emosinya dalam situasi sulit?]],[1]kode!A$2:B$3,2,FALSE)</f>
        <v>1</v>
      </c>
      <c r="R25" s="26" t="s">
        <v>186</v>
      </c>
      <c r="S25" s="26">
        <f>VLOOKUP(Form_Responses13[[#This Row],[Apakah anda memahami bahwa daya juang (resiliensi diri) adalah kemampuan untuk bangkit dari kegagalan?]],[1]kode!A$2:B$3,2,FALSE)</f>
        <v>0</v>
      </c>
      <c r="T25" s="26" t="s">
        <v>174</v>
      </c>
      <c r="U25" s="26">
        <f>VLOOKUP(Form_Responses13[[#This Row],[Apakah penyesuaian diri (perilaku adaptif) membantu seseorang mengatasi perubahan lingkungan yang tidak terduga?]],[1]kode!A$2:B$3,2,FALSE)</f>
        <v>1</v>
      </c>
      <c r="V25" s="26" t="s">
        <v>174</v>
      </c>
      <c r="W25" s="26">
        <f>VLOOKUP(Form_Responses13[[#This Row],[Apakah anda merasa bahwa daya juang (resiliensi diri) adalah keterampilan yang penting untuk masa depan?]],[1]kode!A$2:B$3,2,FALSE)</f>
        <v>1</v>
      </c>
      <c r="X25" s="26" t="s">
        <v>174</v>
      </c>
      <c r="Y25" s="26">
        <f>VLOOKUP(Form_Responses13[[#This Row],[Apakah anda merasa bahwa daya juang (resiliensi diri) berperan dalam membantu individu  mengelola tekanan sosial?]],[1]kode!A$2:B$3,2,FALSE)</f>
        <v>1</v>
      </c>
      <c r="Z25" s="26" t="s">
        <v>186</v>
      </c>
      <c r="AA25" s="26">
        <f>VLOOKUP(Form_Responses13[[#This Row],[Apakah penyesuaian diri (perilaku  adaptif) adalah pelampiasan dari seseorang karena orang-orang di sekitarnya?]],[1]kode!A$2:B$3,2,FALSE)</f>
        <v>0</v>
      </c>
      <c r="AB25" s="26" t="s">
        <v>174</v>
      </c>
      <c r="AC25" s="26">
        <f>VLOOKUP(Form_Responses13[[#This Row],[
Seseorang perlu memiliki kemampuan untuk menyesuaikan diri dengan norma atau standar yang ada di lingkungan sosialnya?]],[1]kode!A$2:B$3,2,FALSE)</f>
        <v>1</v>
      </c>
      <c r="AD25" s="26" t="s">
        <v>174</v>
      </c>
      <c r="AE25" s="26">
        <f>VLOOKUP(Form_Responses13[[#This Row],[Daya juang (Resiliensi) yang tinggi akan cenderung lebih mampu menghadapi tantangan dan stres dalam kehidupannya?]],[1]kode!A$2:B$3,2,FALSE)</f>
        <v>1</v>
      </c>
      <c r="AF25" s="26" t="s">
        <v>174</v>
      </c>
      <c r="AG25" s="26">
        <f>VLOOKUP(Form_Responses13[[#This Row],[Status ekonomi mempengaruhi terjadinya penyesuaian diri (perilaku adaptif) dan daya juang (resiliensi) individu?]],[1]kode!A$2:B$3,2,FALSE)</f>
        <v>1</v>
      </c>
      <c r="AH25" s="26" t="s">
        <v>174</v>
      </c>
      <c r="AI25" s="26">
        <f>VLOOKUP(Form_Responses13[[#This Row],[Kepribadian seseorang yang berbeda-beda mempengaruhi terjadinya penyesuaian diri (perilaku adaptif) dan daya juang (resiliensi) individu?]],[1]kode!A$2:B$3,2,FALSE)</f>
        <v>1</v>
      </c>
      <c r="AJ25" s="26" t="s">
        <v>186</v>
      </c>
      <c r="AK25" s="26">
        <f>VLOOKUP(Form_Responses13[[#This Row],[Apakah faktor keluarga penting dalam membentuk penyesuaian diri?]],[1]kode!A$2:B$3,2,FALSE)</f>
        <v>0</v>
      </c>
      <c r="AL25" s="26" t="s">
        <v>174</v>
      </c>
      <c r="AM25" s="26">
        <f>VLOOKUP(Form_Responses13[[#This Row],[Meningkatkan ketahanan individu dan menurunkan tingkat stres adalah cara efikasi diri yang baik?]],[1]kode!A$2:B$3,2,FALSE)</f>
        <v>1</v>
      </c>
      <c r="AN25" s="26" t="s">
        <v>174</v>
      </c>
      <c r="AO25" s="26">
        <f>VLOOKUP(Form_Responses13[[#This Row],[
Adanya keterampilan yang baik dalam berinteraksi untuk beradaptasi dengan penyesuaian diri (perilaku adaptif)?]],[1]kode!A$2:B$3,2,FALSE)</f>
        <v>1</v>
      </c>
      <c r="AP25" s="26" t="s">
        <v>174</v>
      </c>
      <c r="AQ25" s="32">
        <f>VLOOKUP(Form_Responses13[[#This Row],[Individu yang berhasil memenuhi kebutuhan dan menyelesaikan masalahnya, maka akan terjadinya perilaku yang adaptif?]],[1]kode!A$2:B$3,2,FALSE)</f>
        <v>1</v>
      </c>
    </row>
    <row r="26" spans="1:43" ht="25" x14ac:dyDescent="0.25">
      <c r="A26" s="26" t="s">
        <v>198</v>
      </c>
      <c r="B26" s="26" t="s">
        <v>208</v>
      </c>
      <c r="C26" s="27" t="s">
        <v>43</v>
      </c>
      <c r="D26" s="26" t="s">
        <v>174</v>
      </c>
      <c r="E26" s="28">
        <f>VLOOKUP(Form_Responses13[[#This Row],[Apakah penyesuaian diri ( perilaku adaptif ) membantu seseorang menyesuaikan diri dengan lingkungannya?]],[1]kode!A$1:B$3,2,FALSE)</f>
        <v>1</v>
      </c>
      <c r="F26" s="26" t="s">
        <v>174</v>
      </c>
      <c r="G26" s="26">
        <f>VLOOKUP(Form_Responses13[[#This Row],[Apakah daya juang (resiliensi) diri dapat membantu seseorang menghadapi tekanan atau masalah sehari-hari?]],[1]kode!A$2:B$3,2,FALSE)</f>
        <v>1</v>
      </c>
      <c r="H26" s="26" t="s">
        <v>174</v>
      </c>
      <c r="I26" s="26">
        <f>VLOOKUP(Form_Responses13[[#This Row],[Apakah penyesuaian diri (perilaku adaptif) dipengaruhi oleh kemampuan daya juang (resiliensi) seseorang?]],[1]kode!A$2:B$3,2,FALSE)</f>
        <v>1</v>
      </c>
      <c r="J26" s="26" t="s">
        <v>174</v>
      </c>
      <c r="K26" s="26">
        <f>VLOOKUP(Form_Responses13[[#This Row],[Apakah daya juang (resiliensi) diri dapat di kembangkan melalui pengalaman hidup?]],[1]kode!A$2:B$3,2,FALSE)</f>
        <v>1</v>
      </c>
      <c r="L26" s="26" t="s">
        <v>174</v>
      </c>
      <c r="M26" s="26">
        <f>VLOOKUP(Form_Responses13[[#This Row],[Apakah anda percaya bahwa seseorang dengan daya juang (resiliensi) tinggi lebih mudah beradaptasi dengan perubahan?]],[1]kode!A$2:B$3,2,FALSE)</f>
        <v>1</v>
      </c>
      <c r="N26" s="26" t="s">
        <v>174</v>
      </c>
      <c r="O26" s="26">
        <f>VLOOKUP(Form_Responses13[[#This Row],[Apakah penyesuaian diri (perilaku adaptif) penting untuk membantu seseorang menghadapi tantangan dalam kehidupan?]],[1]kode!A$2:B$3,2,FALSE)</f>
        <v>1</v>
      </c>
      <c r="P26" s="26" t="s">
        <v>174</v>
      </c>
      <c r="Q26" s="26">
        <f>VLOOKUP(Form_Responses13[[#This Row],[Apakah daya juang (resiliensi) dapat membantu seseorang mengelola emosinya dalam situasi sulit?]],[1]kode!A$2:B$3,2,FALSE)</f>
        <v>1</v>
      </c>
      <c r="R26" s="26" t="s">
        <v>174</v>
      </c>
      <c r="S26" s="26">
        <f>VLOOKUP(Form_Responses13[[#This Row],[Apakah anda memahami bahwa daya juang (resiliensi diri) adalah kemampuan untuk bangkit dari kegagalan?]],[1]kode!A$2:B$3,2,FALSE)</f>
        <v>1</v>
      </c>
      <c r="T26" s="26" t="s">
        <v>174</v>
      </c>
      <c r="U26" s="26">
        <f>VLOOKUP(Form_Responses13[[#This Row],[Apakah penyesuaian diri (perilaku adaptif) membantu seseorang mengatasi perubahan lingkungan yang tidak terduga?]],[1]kode!A$2:B$3,2,FALSE)</f>
        <v>1</v>
      </c>
      <c r="V26" s="26" t="s">
        <v>174</v>
      </c>
      <c r="W26" s="26">
        <f>VLOOKUP(Form_Responses13[[#This Row],[Apakah anda merasa bahwa daya juang (resiliensi diri) adalah keterampilan yang penting untuk masa depan?]],[1]kode!A$2:B$3,2,FALSE)</f>
        <v>1</v>
      </c>
      <c r="X26" s="26" t="s">
        <v>174</v>
      </c>
      <c r="Y26" s="26">
        <f>VLOOKUP(Form_Responses13[[#This Row],[Apakah anda merasa bahwa daya juang (resiliensi diri) berperan dalam membantu individu  mengelola tekanan sosial?]],[1]kode!A$2:B$3,2,FALSE)</f>
        <v>1</v>
      </c>
      <c r="Z26" s="26" t="s">
        <v>174</v>
      </c>
      <c r="AA26" s="26">
        <f>VLOOKUP(Form_Responses13[[#This Row],[Apakah penyesuaian diri (perilaku  adaptif) adalah pelampiasan dari seseorang karena orang-orang di sekitarnya?]],[1]kode!A$2:B$3,2,FALSE)</f>
        <v>1</v>
      </c>
      <c r="AB26" s="26" t="s">
        <v>174</v>
      </c>
      <c r="AC26" s="26">
        <f>VLOOKUP(Form_Responses13[[#This Row],[
Seseorang perlu memiliki kemampuan untuk menyesuaikan diri dengan norma atau standar yang ada di lingkungan sosialnya?]],[1]kode!A$2:B$3,2,FALSE)</f>
        <v>1</v>
      </c>
      <c r="AD26" s="26" t="s">
        <v>174</v>
      </c>
      <c r="AE26" s="26">
        <f>VLOOKUP(Form_Responses13[[#This Row],[Daya juang (Resiliensi) yang tinggi akan cenderung lebih mampu menghadapi tantangan dan stres dalam kehidupannya?]],[1]kode!A$2:B$3,2,FALSE)</f>
        <v>1</v>
      </c>
      <c r="AF26" s="26" t="s">
        <v>174</v>
      </c>
      <c r="AG26" s="26">
        <f>VLOOKUP(Form_Responses13[[#This Row],[Status ekonomi mempengaruhi terjadinya penyesuaian diri (perilaku adaptif) dan daya juang (resiliensi) individu?]],[1]kode!A$2:B$3,2,FALSE)</f>
        <v>1</v>
      </c>
      <c r="AH26" s="26" t="s">
        <v>174</v>
      </c>
      <c r="AI26" s="26">
        <f>VLOOKUP(Form_Responses13[[#This Row],[Kepribadian seseorang yang berbeda-beda mempengaruhi terjadinya penyesuaian diri (perilaku adaptif) dan daya juang (resiliensi) individu?]],[1]kode!A$2:B$3,2,FALSE)</f>
        <v>1</v>
      </c>
      <c r="AJ26" s="26" t="s">
        <v>174</v>
      </c>
      <c r="AK26" s="26">
        <f>VLOOKUP(Form_Responses13[[#This Row],[Apakah faktor keluarga penting dalam membentuk penyesuaian diri?]],[1]kode!A$2:B$3,2,FALSE)</f>
        <v>1</v>
      </c>
      <c r="AL26" s="26" t="s">
        <v>174</v>
      </c>
      <c r="AM26" s="26">
        <f>VLOOKUP(Form_Responses13[[#This Row],[Meningkatkan ketahanan individu dan menurunkan tingkat stres adalah cara efikasi diri yang baik?]],[1]kode!A$2:B$3,2,FALSE)</f>
        <v>1</v>
      </c>
      <c r="AN26" s="26" t="s">
        <v>174</v>
      </c>
      <c r="AO26" s="26">
        <f>VLOOKUP(Form_Responses13[[#This Row],[
Adanya keterampilan yang baik dalam berinteraksi untuk beradaptasi dengan penyesuaian diri (perilaku adaptif)?]],[1]kode!A$2:B$3,2,FALSE)</f>
        <v>1</v>
      </c>
      <c r="AP26" s="26" t="s">
        <v>174</v>
      </c>
      <c r="AQ26" s="32">
        <f>VLOOKUP(Form_Responses13[[#This Row],[Individu yang berhasil memenuhi kebutuhan dan menyelesaikan masalahnya, maka akan terjadinya perilaku yang adaptif?]],[1]kode!A$2:B$3,2,FALSE)</f>
        <v>1</v>
      </c>
    </row>
    <row r="27" spans="1:43" ht="25" x14ac:dyDescent="0.25">
      <c r="A27" s="26" t="s">
        <v>209</v>
      </c>
      <c r="B27" s="26" t="s">
        <v>210</v>
      </c>
      <c r="C27" s="27" t="s">
        <v>43</v>
      </c>
      <c r="D27" s="26" t="s">
        <v>174</v>
      </c>
      <c r="E27" s="28">
        <f>VLOOKUP(Form_Responses13[[#This Row],[Apakah penyesuaian diri ( perilaku adaptif ) membantu seseorang menyesuaikan diri dengan lingkungannya?]],[1]kode!A$1:B$3,2,FALSE)</f>
        <v>1</v>
      </c>
      <c r="F27" s="26" t="s">
        <v>174</v>
      </c>
      <c r="G27" s="26">
        <f>VLOOKUP(Form_Responses13[[#This Row],[Apakah daya juang (resiliensi) diri dapat membantu seseorang menghadapi tekanan atau masalah sehari-hari?]],[1]kode!A$2:B$3,2,FALSE)</f>
        <v>1</v>
      </c>
      <c r="H27" s="26" t="s">
        <v>174</v>
      </c>
      <c r="I27" s="26">
        <f>VLOOKUP(Form_Responses13[[#This Row],[Apakah penyesuaian diri (perilaku adaptif) dipengaruhi oleh kemampuan daya juang (resiliensi) seseorang?]],[1]kode!A$2:B$3,2,FALSE)</f>
        <v>1</v>
      </c>
      <c r="J27" s="26" t="s">
        <v>174</v>
      </c>
      <c r="K27" s="26">
        <f>VLOOKUP(Form_Responses13[[#This Row],[Apakah daya juang (resiliensi) diri dapat di kembangkan melalui pengalaman hidup?]],[1]kode!A$2:B$3,2,FALSE)</f>
        <v>1</v>
      </c>
      <c r="L27" s="26" t="s">
        <v>174</v>
      </c>
      <c r="M27" s="26">
        <f>VLOOKUP(Form_Responses13[[#This Row],[Apakah anda percaya bahwa seseorang dengan daya juang (resiliensi) tinggi lebih mudah beradaptasi dengan perubahan?]],[1]kode!A$2:B$3,2,FALSE)</f>
        <v>1</v>
      </c>
      <c r="N27" s="26" t="s">
        <v>174</v>
      </c>
      <c r="O27" s="26">
        <f>VLOOKUP(Form_Responses13[[#This Row],[Apakah penyesuaian diri (perilaku adaptif) penting untuk membantu seseorang menghadapi tantangan dalam kehidupan?]],[1]kode!A$2:B$3,2,FALSE)</f>
        <v>1</v>
      </c>
      <c r="P27" s="26" t="s">
        <v>174</v>
      </c>
      <c r="Q27" s="26">
        <f>VLOOKUP(Form_Responses13[[#This Row],[Apakah daya juang (resiliensi) dapat membantu seseorang mengelola emosinya dalam situasi sulit?]],[1]kode!A$2:B$3,2,FALSE)</f>
        <v>1</v>
      </c>
      <c r="R27" s="26" t="s">
        <v>174</v>
      </c>
      <c r="S27" s="26">
        <f>VLOOKUP(Form_Responses13[[#This Row],[Apakah anda memahami bahwa daya juang (resiliensi diri) adalah kemampuan untuk bangkit dari kegagalan?]],[1]kode!A$2:B$3,2,FALSE)</f>
        <v>1</v>
      </c>
      <c r="T27" s="26" t="s">
        <v>186</v>
      </c>
      <c r="U27" s="26">
        <f>VLOOKUP(Form_Responses13[[#This Row],[Apakah penyesuaian diri (perilaku adaptif) membantu seseorang mengatasi perubahan lingkungan yang tidak terduga?]],[1]kode!A$2:B$3,2,FALSE)</f>
        <v>0</v>
      </c>
      <c r="V27" s="26" t="s">
        <v>174</v>
      </c>
      <c r="W27" s="26">
        <f>VLOOKUP(Form_Responses13[[#This Row],[Apakah anda merasa bahwa daya juang (resiliensi diri) adalah keterampilan yang penting untuk masa depan?]],[1]kode!A$2:B$3,2,FALSE)</f>
        <v>1</v>
      </c>
      <c r="X27" s="26" t="s">
        <v>174</v>
      </c>
      <c r="Y27" s="26">
        <f>VLOOKUP(Form_Responses13[[#This Row],[Apakah anda merasa bahwa daya juang (resiliensi diri) berperan dalam membantu individu  mengelola tekanan sosial?]],[1]kode!A$2:B$3,2,FALSE)</f>
        <v>1</v>
      </c>
      <c r="Z27" s="26" t="s">
        <v>174</v>
      </c>
      <c r="AA27" s="26">
        <f>VLOOKUP(Form_Responses13[[#This Row],[Apakah penyesuaian diri (perilaku  adaptif) adalah pelampiasan dari seseorang karena orang-orang di sekitarnya?]],[1]kode!A$2:B$3,2,FALSE)</f>
        <v>1</v>
      </c>
      <c r="AB27" s="26" t="s">
        <v>174</v>
      </c>
      <c r="AC27" s="26">
        <f>VLOOKUP(Form_Responses13[[#This Row],[
Seseorang perlu memiliki kemampuan untuk menyesuaikan diri dengan norma atau standar yang ada di lingkungan sosialnya?]],[1]kode!A$2:B$3,2,FALSE)</f>
        <v>1</v>
      </c>
      <c r="AD27" s="26" t="s">
        <v>174</v>
      </c>
      <c r="AE27" s="26">
        <f>VLOOKUP(Form_Responses13[[#This Row],[Daya juang (Resiliensi) yang tinggi akan cenderung lebih mampu menghadapi tantangan dan stres dalam kehidupannya?]],[1]kode!A$2:B$3,2,FALSE)</f>
        <v>1</v>
      </c>
      <c r="AF27" s="26" t="s">
        <v>174</v>
      </c>
      <c r="AG27" s="26">
        <f>VLOOKUP(Form_Responses13[[#This Row],[Status ekonomi mempengaruhi terjadinya penyesuaian diri (perilaku adaptif) dan daya juang (resiliensi) individu?]],[1]kode!A$2:B$3,2,FALSE)</f>
        <v>1</v>
      </c>
      <c r="AH27" s="26" t="s">
        <v>186</v>
      </c>
      <c r="AI27" s="26">
        <f>VLOOKUP(Form_Responses13[[#This Row],[Kepribadian seseorang yang berbeda-beda mempengaruhi terjadinya penyesuaian diri (perilaku adaptif) dan daya juang (resiliensi) individu?]],[1]kode!A$2:B$3,2,FALSE)</f>
        <v>0</v>
      </c>
      <c r="AJ27" s="26" t="s">
        <v>174</v>
      </c>
      <c r="AK27" s="26">
        <f>VLOOKUP(Form_Responses13[[#This Row],[Apakah faktor keluarga penting dalam membentuk penyesuaian diri?]],[1]kode!A$2:B$3,2,FALSE)</f>
        <v>1</v>
      </c>
      <c r="AL27" s="26" t="s">
        <v>186</v>
      </c>
      <c r="AM27" s="26">
        <f>VLOOKUP(Form_Responses13[[#This Row],[Meningkatkan ketahanan individu dan menurunkan tingkat stres adalah cara efikasi diri yang baik?]],[1]kode!A$2:B$3,2,FALSE)</f>
        <v>0</v>
      </c>
      <c r="AN27" s="26" t="s">
        <v>174</v>
      </c>
      <c r="AO27" s="26">
        <f>VLOOKUP(Form_Responses13[[#This Row],[
Adanya keterampilan yang baik dalam berinteraksi untuk beradaptasi dengan penyesuaian diri (perilaku adaptif)?]],[1]kode!A$2:B$3,2,FALSE)</f>
        <v>1</v>
      </c>
      <c r="AP27" s="26" t="s">
        <v>174</v>
      </c>
      <c r="AQ27" s="32">
        <f>VLOOKUP(Form_Responses13[[#This Row],[Individu yang berhasil memenuhi kebutuhan dan menyelesaikan masalahnya, maka akan terjadinya perilaku yang adaptif?]],[1]kode!A$2:B$3,2,FALSE)</f>
        <v>1</v>
      </c>
    </row>
    <row r="28" spans="1:43" ht="25" x14ac:dyDescent="0.25">
      <c r="A28" s="26" t="s">
        <v>211</v>
      </c>
      <c r="B28" s="26" t="s">
        <v>212</v>
      </c>
      <c r="C28" s="27" t="s">
        <v>43</v>
      </c>
      <c r="D28" s="26" t="s">
        <v>174</v>
      </c>
      <c r="E28" s="28">
        <f>VLOOKUP(Form_Responses13[[#This Row],[Apakah penyesuaian diri ( perilaku adaptif ) membantu seseorang menyesuaikan diri dengan lingkungannya?]],[1]kode!A$1:B$3,2,FALSE)</f>
        <v>1</v>
      </c>
      <c r="F28" s="26" t="s">
        <v>174</v>
      </c>
      <c r="G28" s="26">
        <f>VLOOKUP(Form_Responses13[[#This Row],[Apakah daya juang (resiliensi) diri dapat membantu seseorang menghadapi tekanan atau masalah sehari-hari?]],[1]kode!A$2:B$3,2,FALSE)</f>
        <v>1</v>
      </c>
      <c r="H28" s="26" t="s">
        <v>174</v>
      </c>
      <c r="I28" s="26">
        <f>VLOOKUP(Form_Responses13[[#This Row],[Apakah penyesuaian diri (perilaku adaptif) dipengaruhi oleh kemampuan daya juang (resiliensi) seseorang?]],[1]kode!A$2:B$3,2,FALSE)</f>
        <v>1</v>
      </c>
      <c r="J28" s="26" t="s">
        <v>174</v>
      </c>
      <c r="K28" s="26">
        <f>VLOOKUP(Form_Responses13[[#This Row],[Apakah daya juang (resiliensi) diri dapat di kembangkan melalui pengalaman hidup?]],[1]kode!A$2:B$3,2,FALSE)</f>
        <v>1</v>
      </c>
      <c r="L28" s="26" t="s">
        <v>174</v>
      </c>
      <c r="M28" s="26">
        <f>VLOOKUP(Form_Responses13[[#This Row],[Apakah anda percaya bahwa seseorang dengan daya juang (resiliensi) tinggi lebih mudah beradaptasi dengan perubahan?]],[1]kode!A$2:B$3,2,FALSE)</f>
        <v>1</v>
      </c>
      <c r="N28" s="26" t="s">
        <v>174</v>
      </c>
      <c r="O28" s="26">
        <f>VLOOKUP(Form_Responses13[[#This Row],[Apakah penyesuaian diri (perilaku adaptif) penting untuk membantu seseorang menghadapi tantangan dalam kehidupan?]],[1]kode!A$2:B$3,2,FALSE)</f>
        <v>1</v>
      </c>
      <c r="P28" s="26" t="s">
        <v>174</v>
      </c>
      <c r="Q28" s="26">
        <f>VLOOKUP(Form_Responses13[[#This Row],[Apakah daya juang (resiliensi) dapat membantu seseorang mengelola emosinya dalam situasi sulit?]],[1]kode!A$2:B$3,2,FALSE)</f>
        <v>1</v>
      </c>
      <c r="R28" s="26" t="s">
        <v>174</v>
      </c>
      <c r="S28" s="26">
        <f>VLOOKUP(Form_Responses13[[#This Row],[Apakah anda memahami bahwa daya juang (resiliensi diri) adalah kemampuan untuk bangkit dari kegagalan?]],[1]kode!A$2:B$3,2,FALSE)</f>
        <v>1</v>
      </c>
      <c r="T28" s="26" t="s">
        <v>174</v>
      </c>
      <c r="U28" s="26">
        <f>VLOOKUP(Form_Responses13[[#This Row],[Apakah penyesuaian diri (perilaku adaptif) membantu seseorang mengatasi perubahan lingkungan yang tidak terduga?]],[1]kode!A$2:B$3,2,FALSE)</f>
        <v>1</v>
      </c>
      <c r="V28" s="26" t="s">
        <v>174</v>
      </c>
      <c r="W28" s="26">
        <f>VLOOKUP(Form_Responses13[[#This Row],[Apakah anda merasa bahwa daya juang (resiliensi diri) adalah keterampilan yang penting untuk masa depan?]],[1]kode!A$2:B$3,2,FALSE)</f>
        <v>1</v>
      </c>
      <c r="X28" s="26" t="s">
        <v>174</v>
      </c>
      <c r="Y28" s="26">
        <f>VLOOKUP(Form_Responses13[[#This Row],[Apakah anda merasa bahwa daya juang (resiliensi diri) berperan dalam membantu individu  mengelola tekanan sosial?]],[1]kode!A$2:B$3,2,FALSE)</f>
        <v>1</v>
      </c>
      <c r="Z28" s="26" t="s">
        <v>186</v>
      </c>
      <c r="AA28" s="26">
        <f>VLOOKUP(Form_Responses13[[#This Row],[Apakah penyesuaian diri (perilaku  adaptif) adalah pelampiasan dari seseorang karena orang-orang di sekitarnya?]],[1]kode!A$2:B$3,2,FALSE)</f>
        <v>0</v>
      </c>
      <c r="AB28" s="26" t="s">
        <v>174</v>
      </c>
      <c r="AC28" s="26">
        <f>VLOOKUP(Form_Responses13[[#This Row],[
Seseorang perlu memiliki kemampuan untuk menyesuaikan diri dengan norma atau standar yang ada di lingkungan sosialnya?]],[1]kode!A$2:B$3,2,FALSE)</f>
        <v>1</v>
      </c>
      <c r="AD28" s="26" t="s">
        <v>174</v>
      </c>
      <c r="AE28" s="26">
        <f>VLOOKUP(Form_Responses13[[#This Row],[Daya juang (Resiliensi) yang tinggi akan cenderung lebih mampu menghadapi tantangan dan stres dalam kehidupannya?]],[1]kode!A$2:B$3,2,FALSE)</f>
        <v>1</v>
      </c>
      <c r="AF28" s="26" t="s">
        <v>174</v>
      </c>
      <c r="AG28" s="26">
        <f>VLOOKUP(Form_Responses13[[#This Row],[Status ekonomi mempengaruhi terjadinya penyesuaian diri (perilaku adaptif) dan daya juang (resiliensi) individu?]],[1]kode!A$2:B$3,2,FALSE)</f>
        <v>1</v>
      </c>
      <c r="AH28" s="26" t="s">
        <v>174</v>
      </c>
      <c r="AI28" s="26">
        <f>VLOOKUP(Form_Responses13[[#This Row],[Kepribadian seseorang yang berbeda-beda mempengaruhi terjadinya penyesuaian diri (perilaku adaptif) dan daya juang (resiliensi) individu?]],[1]kode!A$2:B$3,2,FALSE)</f>
        <v>1</v>
      </c>
      <c r="AJ28" s="26" t="s">
        <v>174</v>
      </c>
      <c r="AK28" s="26">
        <f>VLOOKUP(Form_Responses13[[#This Row],[Apakah faktor keluarga penting dalam membentuk penyesuaian diri?]],[1]kode!A$2:B$3,2,FALSE)</f>
        <v>1</v>
      </c>
      <c r="AL28" s="26" t="s">
        <v>174</v>
      </c>
      <c r="AM28" s="26">
        <f>VLOOKUP(Form_Responses13[[#This Row],[Meningkatkan ketahanan individu dan menurunkan tingkat stres adalah cara efikasi diri yang baik?]],[1]kode!A$2:B$3,2,FALSE)</f>
        <v>1</v>
      </c>
      <c r="AN28" s="26" t="s">
        <v>174</v>
      </c>
      <c r="AO28" s="26">
        <f>VLOOKUP(Form_Responses13[[#This Row],[
Adanya keterampilan yang baik dalam berinteraksi untuk beradaptasi dengan penyesuaian diri (perilaku adaptif)?]],[1]kode!A$2:B$3,2,FALSE)</f>
        <v>1</v>
      </c>
      <c r="AP28" s="26" t="s">
        <v>174</v>
      </c>
      <c r="AQ28" s="32">
        <f>VLOOKUP(Form_Responses13[[#This Row],[Individu yang berhasil memenuhi kebutuhan dan menyelesaikan masalahnya, maka akan terjadinya perilaku yang adaptif?]],[1]kode!A$2:B$3,2,FALSE)</f>
        <v>1</v>
      </c>
    </row>
    <row r="29" spans="1:43" ht="25" x14ac:dyDescent="0.25">
      <c r="A29" s="26" t="s">
        <v>213</v>
      </c>
      <c r="B29" s="26" t="s">
        <v>214</v>
      </c>
      <c r="C29" s="27" t="s">
        <v>43</v>
      </c>
      <c r="D29" s="26" t="s">
        <v>174</v>
      </c>
      <c r="E29" s="28">
        <f>VLOOKUP(Form_Responses13[[#This Row],[Apakah penyesuaian diri ( perilaku adaptif ) membantu seseorang menyesuaikan diri dengan lingkungannya?]],[1]kode!A$1:B$3,2,FALSE)</f>
        <v>1</v>
      </c>
      <c r="F29" s="26" t="s">
        <v>174</v>
      </c>
      <c r="G29" s="26">
        <f>VLOOKUP(Form_Responses13[[#This Row],[Apakah daya juang (resiliensi) diri dapat membantu seseorang menghadapi tekanan atau masalah sehari-hari?]],[1]kode!A$2:B$3,2,FALSE)</f>
        <v>1</v>
      </c>
      <c r="H29" s="26" t="s">
        <v>174</v>
      </c>
      <c r="I29" s="26">
        <f>VLOOKUP(Form_Responses13[[#This Row],[Apakah penyesuaian diri (perilaku adaptif) dipengaruhi oleh kemampuan daya juang (resiliensi) seseorang?]],[1]kode!A$2:B$3,2,FALSE)</f>
        <v>1</v>
      </c>
      <c r="J29" s="26" t="s">
        <v>174</v>
      </c>
      <c r="K29" s="26">
        <f>VLOOKUP(Form_Responses13[[#This Row],[Apakah daya juang (resiliensi) diri dapat di kembangkan melalui pengalaman hidup?]],[1]kode!A$2:B$3,2,FALSE)</f>
        <v>1</v>
      </c>
      <c r="L29" s="26" t="s">
        <v>174</v>
      </c>
      <c r="M29" s="26">
        <f>VLOOKUP(Form_Responses13[[#This Row],[Apakah anda percaya bahwa seseorang dengan daya juang (resiliensi) tinggi lebih mudah beradaptasi dengan perubahan?]],[1]kode!A$2:B$3,2,FALSE)</f>
        <v>1</v>
      </c>
      <c r="N29" s="26" t="s">
        <v>174</v>
      </c>
      <c r="O29" s="26">
        <f>VLOOKUP(Form_Responses13[[#This Row],[Apakah penyesuaian diri (perilaku adaptif) penting untuk membantu seseorang menghadapi tantangan dalam kehidupan?]],[1]kode!A$2:B$3,2,FALSE)</f>
        <v>1</v>
      </c>
      <c r="P29" s="26" t="s">
        <v>186</v>
      </c>
      <c r="Q29" s="26">
        <f>VLOOKUP(Form_Responses13[[#This Row],[Apakah daya juang (resiliensi) dapat membantu seseorang mengelola emosinya dalam situasi sulit?]],[1]kode!A$2:B$3,2,FALSE)</f>
        <v>0</v>
      </c>
      <c r="R29" s="26" t="s">
        <v>174</v>
      </c>
      <c r="S29" s="26">
        <f>VLOOKUP(Form_Responses13[[#This Row],[Apakah anda memahami bahwa daya juang (resiliensi diri) adalah kemampuan untuk bangkit dari kegagalan?]],[1]kode!A$2:B$3,2,FALSE)</f>
        <v>1</v>
      </c>
      <c r="T29" s="26" t="s">
        <v>174</v>
      </c>
      <c r="U29" s="26">
        <f>VLOOKUP(Form_Responses13[[#This Row],[Apakah penyesuaian diri (perilaku adaptif) membantu seseorang mengatasi perubahan lingkungan yang tidak terduga?]],[1]kode!A$2:B$3,2,FALSE)</f>
        <v>1</v>
      </c>
      <c r="V29" s="26" t="s">
        <v>174</v>
      </c>
      <c r="W29" s="26">
        <f>VLOOKUP(Form_Responses13[[#This Row],[Apakah anda merasa bahwa daya juang (resiliensi diri) adalah keterampilan yang penting untuk masa depan?]],[1]kode!A$2:B$3,2,FALSE)</f>
        <v>1</v>
      </c>
      <c r="X29" s="26" t="s">
        <v>174</v>
      </c>
      <c r="Y29" s="26">
        <f>VLOOKUP(Form_Responses13[[#This Row],[Apakah anda merasa bahwa daya juang (resiliensi diri) berperan dalam membantu individu  mengelola tekanan sosial?]],[1]kode!A$2:B$3,2,FALSE)</f>
        <v>1</v>
      </c>
      <c r="Z29" s="26" t="s">
        <v>174</v>
      </c>
      <c r="AA29" s="26">
        <f>VLOOKUP(Form_Responses13[[#This Row],[Apakah penyesuaian diri (perilaku  adaptif) adalah pelampiasan dari seseorang karena orang-orang di sekitarnya?]],[1]kode!A$2:B$3,2,FALSE)</f>
        <v>1</v>
      </c>
      <c r="AB29" s="26" t="s">
        <v>174</v>
      </c>
      <c r="AC29" s="26">
        <f>VLOOKUP(Form_Responses13[[#This Row],[
Seseorang perlu memiliki kemampuan untuk menyesuaikan diri dengan norma atau standar yang ada di lingkungan sosialnya?]],[1]kode!A$2:B$3,2,FALSE)</f>
        <v>1</v>
      </c>
      <c r="AD29" s="26" t="s">
        <v>174</v>
      </c>
      <c r="AE29" s="26">
        <f>VLOOKUP(Form_Responses13[[#This Row],[Daya juang (Resiliensi) yang tinggi akan cenderung lebih mampu menghadapi tantangan dan stres dalam kehidupannya?]],[1]kode!A$2:B$3,2,FALSE)</f>
        <v>1</v>
      </c>
      <c r="AF29" s="26" t="s">
        <v>174</v>
      </c>
      <c r="AG29" s="26">
        <f>VLOOKUP(Form_Responses13[[#This Row],[Status ekonomi mempengaruhi terjadinya penyesuaian diri (perilaku adaptif) dan daya juang (resiliensi) individu?]],[1]kode!A$2:B$3,2,FALSE)</f>
        <v>1</v>
      </c>
      <c r="AH29" s="26" t="s">
        <v>174</v>
      </c>
      <c r="AI29" s="26">
        <f>VLOOKUP(Form_Responses13[[#This Row],[Kepribadian seseorang yang berbeda-beda mempengaruhi terjadinya penyesuaian diri (perilaku adaptif) dan daya juang (resiliensi) individu?]],[1]kode!A$2:B$3,2,FALSE)</f>
        <v>1</v>
      </c>
      <c r="AJ29" s="26" t="s">
        <v>174</v>
      </c>
      <c r="AK29" s="26">
        <f>VLOOKUP(Form_Responses13[[#This Row],[Apakah faktor keluarga penting dalam membentuk penyesuaian diri?]],[1]kode!A$2:B$3,2,FALSE)</f>
        <v>1</v>
      </c>
      <c r="AL29" s="26" t="s">
        <v>174</v>
      </c>
      <c r="AM29" s="26">
        <f>VLOOKUP(Form_Responses13[[#This Row],[Meningkatkan ketahanan individu dan menurunkan tingkat stres adalah cara efikasi diri yang baik?]],[1]kode!A$2:B$3,2,FALSE)</f>
        <v>1</v>
      </c>
      <c r="AN29" s="26" t="s">
        <v>174</v>
      </c>
      <c r="AO29" s="26">
        <f>VLOOKUP(Form_Responses13[[#This Row],[
Adanya keterampilan yang baik dalam berinteraksi untuk beradaptasi dengan penyesuaian diri (perilaku adaptif)?]],[1]kode!A$2:B$3,2,FALSE)</f>
        <v>1</v>
      </c>
      <c r="AP29" s="26" t="s">
        <v>174</v>
      </c>
      <c r="AQ29" s="32">
        <f>VLOOKUP(Form_Responses13[[#This Row],[Individu yang berhasil memenuhi kebutuhan dan menyelesaikan masalahnya, maka akan terjadinya perilaku yang adaptif?]],[1]kode!A$2:B$3,2,FALSE)</f>
        <v>1</v>
      </c>
    </row>
    <row r="30" spans="1:43" ht="25" x14ac:dyDescent="0.25">
      <c r="A30" s="26" t="s">
        <v>215</v>
      </c>
      <c r="B30" s="26" t="s">
        <v>216</v>
      </c>
      <c r="C30" s="27" t="s">
        <v>43</v>
      </c>
      <c r="D30" s="26" t="s">
        <v>174</v>
      </c>
      <c r="E30" s="28">
        <f>VLOOKUP(Form_Responses13[[#This Row],[Apakah penyesuaian diri ( perilaku adaptif ) membantu seseorang menyesuaikan diri dengan lingkungannya?]],[1]kode!A$1:B$3,2,FALSE)</f>
        <v>1</v>
      </c>
      <c r="F30" s="26" t="s">
        <v>174</v>
      </c>
      <c r="G30" s="26">
        <f>VLOOKUP(Form_Responses13[[#This Row],[Apakah daya juang (resiliensi) diri dapat membantu seseorang menghadapi tekanan atau masalah sehari-hari?]],[1]kode!A$2:B$3,2,FALSE)</f>
        <v>1</v>
      </c>
      <c r="H30" s="26" t="s">
        <v>174</v>
      </c>
      <c r="I30" s="26">
        <f>VLOOKUP(Form_Responses13[[#This Row],[Apakah penyesuaian diri (perilaku adaptif) dipengaruhi oleh kemampuan daya juang (resiliensi) seseorang?]],[1]kode!A$2:B$3,2,FALSE)</f>
        <v>1</v>
      </c>
      <c r="J30" s="26" t="s">
        <v>174</v>
      </c>
      <c r="K30" s="26">
        <f>VLOOKUP(Form_Responses13[[#This Row],[Apakah daya juang (resiliensi) diri dapat di kembangkan melalui pengalaman hidup?]],[1]kode!A$2:B$3,2,FALSE)</f>
        <v>1</v>
      </c>
      <c r="L30" s="26" t="s">
        <v>174</v>
      </c>
      <c r="M30" s="26">
        <f>VLOOKUP(Form_Responses13[[#This Row],[Apakah anda percaya bahwa seseorang dengan daya juang (resiliensi) tinggi lebih mudah beradaptasi dengan perubahan?]],[1]kode!A$2:B$3,2,FALSE)</f>
        <v>1</v>
      </c>
      <c r="N30" s="26" t="s">
        <v>174</v>
      </c>
      <c r="O30" s="26">
        <f>VLOOKUP(Form_Responses13[[#This Row],[Apakah penyesuaian diri (perilaku adaptif) penting untuk membantu seseorang menghadapi tantangan dalam kehidupan?]],[1]kode!A$2:B$3,2,FALSE)</f>
        <v>1</v>
      </c>
      <c r="P30" s="26" t="s">
        <v>174</v>
      </c>
      <c r="Q30" s="26">
        <f>VLOOKUP(Form_Responses13[[#This Row],[Apakah daya juang (resiliensi) dapat membantu seseorang mengelola emosinya dalam situasi sulit?]],[1]kode!A$2:B$3,2,FALSE)</f>
        <v>1</v>
      </c>
      <c r="R30" s="26" t="s">
        <v>174</v>
      </c>
      <c r="S30" s="26">
        <f>VLOOKUP(Form_Responses13[[#This Row],[Apakah anda memahami bahwa daya juang (resiliensi diri) adalah kemampuan untuk bangkit dari kegagalan?]],[1]kode!A$2:B$3,2,FALSE)</f>
        <v>1</v>
      </c>
      <c r="T30" s="26" t="s">
        <v>174</v>
      </c>
      <c r="U30" s="26">
        <f>VLOOKUP(Form_Responses13[[#This Row],[Apakah penyesuaian diri (perilaku adaptif) membantu seseorang mengatasi perubahan lingkungan yang tidak terduga?]],[1]kode!A$2:B$3,2,FALSE)</f>
        <v>1</v>
      </c>
      <c r="V30" s="26" t="s">
        <v>174</v>
      </c>
      <c r="W30" s="26">
        <f>VLOOKUP(Form_Responses13[[#This Row],[Apakah anda merasa bahwa daya juang (resiliensi diri) adalah keterampilan yang penting untuk masa depan?]],[1]kode!A$2:B$3,2,FALSE)</f>
        <v>1</v>
      </c>
      <c r="X30" s="26" t="s">
        <v>186</v>
      </c>
      <c r="Y30" s="26">
        <f>VLOOKUP(Form_Responses13[[#This Row],[Apakah anda merasa bahwa daya juang (resiliensi diri) berperan dalam membantu individu  mengelola tekanan sosial?]],[1]kode!A$2:B$3,2,FALSE)</f>
        <v>0</v>
      </c>
      <c r="Z30" s="26" t="s">
        <v>174</v>
      </c>
      <c r="AA30" s="26">
        <f>VLOOKUP(Form_Responses13[[#This Row],[Apakah penyesuaian diri (perilaku  adaptif) adalah pelampiasan dari seseorang karena orang-orang di sekitarnya?]],[1]kode!A$2:B$3,2,FALSE)</f>
        <v>1</v>
      </c>
      <c r="AB30" s="26" t="s">
        <v>174</v>
      </c>
      <c r="AC30" s="26">
        <f>VLOOKUP(Form_Responses13[[#This Row],[
Seseorang perlu memiliki kemampuan untuk menyesuaikan diri dengan norma atau standar yang ada di lingkungan sosialnya?]],[1]kode!A$2:B$3,2,FALSE)</f>
        <v>1</v>
      </c>
      <c r="AD30" s="26" t="s">
        <v>174</v>
      </c>
      <c r="AE30" s="26">
        <f>VLOOKUP(Form_Responses13[[#This Row],[Daya juang (Resiliensi) yang tinggi akan cenderung lebih mampu menghadapi tantangan dan stres dalam kehidupannya?]],[1]kode!A$2:B$3,2,FALSE)</f>
        <v>1</v>
      </c>
      <c r="AF30" s="26" t="s">
        <v>174</v>
      </c>
      <c r="AG30" s="26">
        <f>VLOOKUP(Form_Responses13[[#This Row],[Status ekonomi mempengaruhi terjadinya penyesuaian diri (perilaku adaptif) dan daya juang (resiliensi) individu?]],[1]kode!A$2:B$3,2,FALSE)</f>
        <v>1</v>
      </c>
      <c r="AH30" s="26" t="s">
        <v>174</v>
      </c>
      <c r="AI30" s="26">
        <f>VLOOKUP(Form_Responses13[[#This Row],[Kepribadian seseorang yang berbeda-beda mempengaruhi terjadinya penyesuaian diri (perilaku adaptif) dan daya juang (resiliensi) individu?]],[1]kode!A$2:B$3,2,FALSE)</f>
        <v>1</v>
      </c>
      <c r="AJ30" s="26" t="s">
        <v>174</v>
      </c>
      <c r="AK30" s="26">
        <f>VLOOKUP(Form_Responses13[[#This Row],[Apakah faktor keluarga penting dalam membentuk penyesuaian diri?]],[1]kode!A$2:B$3,2,FALSE)</f>
        <v>1</v>
      </c>
      <c r="AL30" s="26" t="s">
        <v>174</v>
      </c>
      <c r="AM30" s="26">
        <f>VLOOKUP(Form_Responses13[[#This Row],[Meningkatkan ketahanan individu dan menurunkan tingkat stres adalah cara efikasi diri yang baik?]],[1]kode!A$2:B$3,2,FALSE)</f>
        <v>1</v>
      </c>
      <c r="AN30" s="26" t="s">
        <v>174</v>
      </c>
      <c r="AO30" s="26">
        <f>VLOOKUP(Form_Responses13[[#This Row],[
Adanya keterampilan yang baik dalam berinteraksi untuk beradaptasi dengan penyesuaian diri (perilaku adaptif)?]],[1]kode!A$2:B$3,2,FALSE)</f>
        <v>1</v>
      </c>
      <c r="AP30" s="26" t="s">
        <v>174</v>
      </c>
      <c r="AQ30" s="32">
        <f>VLOOKUP(Form_Responses13[[#This Row],[Individu yang berhasil memenuhi kebutuhan dan menyelesaikan masalahnya, maka akan terjadinya perilaku yang adaptif?]],[1]kode!A$2:B$3,2,FALSE)</f>
        <v>1</v>
      </c>
    </row>
    <row r="31" spans="1:43" ht="25" x14ac:dyDescent="0.25">
      <c r="A31" s="26" t="s">
        <v>217</v>
      </c>
      <c r="B31" s="26" t="s">
        <v>218</v>
      </c>
      <c r="C31" s="27" t="s">
        <v>43</v>
      </c>
      <c r="D31" s="26" t="s">
        <v>174</v>
      </c>
      <c r="E31" s="28">
        <f>VLOOKUP(Form_Responses13[[#This Row],[Apakah penyesuaian diri ( perilaku adaptif ) membantu seseorang menyesuaikan diri dengan lingkungannya?]],[1]kode!A$1:B$3,2,FALSE)</f>
        <v>1</v>
      </c>
      <c r="F31" s="26" t="s">
        <v>174</v>
      </c>
      <c r="G31" s="26">
        <f>VLOOKUP(Form_Responses13[[#This Row],[Apakah daya juang (resiliensi) diri dapat membantu seseorang menghadapi tekanan atau masalah sehari-hari?]],[1]kode!A$2:B$3,2,FALSE)</f>
        <v>1</v>
      </c>
      <c r="H31" s="26" t="s">
        <v>174</v>
      </c>
      <c r="I31" s="26">
        <f>VLOOKUP(Form_Responses13[[#This Row],[Apakah penyesuaian diri (perilaku adaptif) dipengaruhi oleh kemampuan daya juang (resiliensi) seseorang?]],[1]kode!A$2:B$3,2,FALSE)</f>
        <v>1</v>
      </c>
      <c r="J31" s="26" t="s">
        <v>174</v>
      </c>
      <c r="K31" s="26">
        <f>VLOOKUP(Form_Responses13[[#This Row],[Apakah daya juang (resiliensi) diri dapat di kembangkan melalui pengalaman hidup?]],[1]kode!A$2:B$3,2,FALSE)</f>
        <v>1</v>
      </c>
      <c r="L31" s="26" t="s">
        <v>174</v>
      </c>
      <c r="M31" s="26">
        <f>VLOOKUP(Form_Responses13[[#This Row],[Apakah anda percaya bahwa seseorang dengan daya juang (resiliensi) tinggi lebih mudah beradaptasi dengan perubahan?]],[1]kode!A$2:B$3,2,FALSE)</f>
        <v>1</v>
      </c>
      <c r="N31" s="26" t="s">
        <v>174</v>
      </c>
      <c r="O31" s="26">
        <f>VLOOKUP(Form_Responses13[[#This Row],[Apakah penyesuaian diri (perilaku adaptif) penting untuk membantu seseorang menghadapi tantangan dalam kehidupan?]],[1]kode!A$2:B$3,2,FALSE)</f>
        <v>1</v>
      </c>
      <c r="P31" s="26" t="s">
        <v>186</v>
      </c>
      <c r="Q31" s="26">
        <f>VLOOKUP(Form_Responses13[[#This Row],[Apakah daya juang (resiliensi) dapat membantu seseorang mengelola emosinya dalam situasi sulit?]],[1]kode!A$2:B$3,2,FALSE)</f>
        <v>0</v>
      </c>
      <c r="R31" s="26" t="s">
        <v>174</v>
      </c>
      <c r="S31" s="26">
        <f>VLOOKUP(Form_Responses13[[#This Row],[Apakah anda memahami bahwa daya juang (resiliensi diri) adalah kemampuan untuk bangkit dari kegagalan?]],[1]kode!A$2:B$3,2,FALSE)</f>
        <v>1</v>
      </c>
      <c r="T31" s="26" t="s">
        <v>174</v>
      </c>
      <c r="U31" s="26">
        <f>VLOOKUP(Form_Responses13[[#This Row],[Apakah penyesuaian diri (perilaku adaptif) membantu seseorang mengatasi perubahan lingkungan yang tidak terduga?]],[1]kode!A$2:B$3,2,FALSE)</f>
        <v>1</v>
      </c>
      <c r="V31" s="26" t="s">
        <v>174</v>
      </c>
      <c r="W31" s="26">
        <f>VLOOKUP(Form_Responses13[[#This Row],[Apakah anda merasa bahwa daya juang (resiliensi diri) adalah keterampilan yang penting untuk masa depan?]],[1]kode!A$2:B$3,2,FALSE)</f>
        <v>1</v>
      </c>
      <c r="X31" s="26" t="s">
        <v>174</v>
      </c>
      <c r="Y31" s="26">
        <f>VLOOKUP(Form_Responses13[[#This Row],[Apakah anda merasa bahwa daya juang (resiliensi diri) berperan dalam membantu individu  mengelola tekanan sosial?]],[1]kode!A$2:B$3,2,FALSE)</f>
        <v>1</v>
      </c>
      <c r="Z31" s="26" t="s">
        <v>174</v>
      </c>
      <c r="AA31" s="26">
        <f>VLOOKUP(Form_Responses13[[#This Row],[Apakah penyesuaian diri (perilaku  adaptif) adalah pelampiasan dari seseorang karena orang-orang di sekitarnya?]],[1]kode!A$2:B$3,2,FALSE)</f>
        <v>1</v>
      </c>
      <c r="AB31" s="26" t="s">
        <v>174</v>
      </c>
      <c r="AC31" s="26">
        <f>VLOOKUP(Form_Responses13[[#This Row],[
Seseorang perlu memiliki kemampuan untuk menyesuaikan diri dengan norma atau standar yang ada di lingkungan sosialnya?]],[1]kode!A$2:B$3,2,FALSE)</f>
        <v>1</v>
      </c>
      <c r="AD31" s="26" t="s">
        <v>174</v>
      </c>
      <c r="AE31" s="26">
        <f>VLOOKUP(Form_Responses13[[#This Row],[Daya juang (Resiliensi) yang tinggi akan cenderung lebih mampu menghadapi tantangan dan stres dalam kehidupannya?]],[1]kode!A$2:B$3,2,FALSE)</f>
        <v>1</v>
      </c>
      <c r="AF31" s="26" t="s">
        <v>174</v>
      </c>
      <c r="AG31" s="26">
        <f>VLOOKUP(Form_Responses13[[#This Row],[Status ekonomi mempengaruhi terjadinya penyesuaian diri (perilaku adaptif) dan daya juang (resiliensi) individu?]],[1]kode!A$2:B$3,2,FALSE)</f>
        <v>1</v>
      </c>
      <c r="AH31" s="26" t="s">
        <v>186</v>
      </c>
      <c r="AI31" s="26">
        <f>VLOOKUP(Form_Responses13[[#This Row],[Kepribadian seseorang yang berbeda-beda mempengaruhi terjadinya penyesuaian diri (perilaku adaptif) dan daya juang (resiliensi) individu?]],[1]kode!A$2:B$3,2,FALSE)</f>
        <v>0</v>
      </c>
      <c r="AJ31" s="26" t="s">
        <v>174</v>
      </c>
      <c r="AK31" s="26">
        <f>VLOOKUP(Form_Responses13[[#This Row],[Apakah faktor keluarga penting dalam membentuk penyesuaian diri?]],[1]kode!A$2:B$3,2,FALSE)</f>
        <v>1</v>
      </c>
      <c r="AL31" s="26" t="s">
        <v>174</v>
      </c>
      <c r="AM31" s="26">
        <f>VLOOKUP(Form_Responses13[[#This Row],[Meningkatkan ketahanan individu dan menurunkan tingkat stres adalah cara efikasi diri yang baik?]],[1]kode!A$2:B$3,2,FALSE)</f>
        <v>1</v>
      </c>
      <c r="AN31" s="26" t="s">
        <v>174</v>
      </c>
      <c r="AO31" s="26">
        <f>VLOOKUP(Form_Responses13[[#This Row],[
Adanya keterampilan yang baik dalam berinteraksi untuk beradaptasi dengan penyesuaian diri (perilaku adaptif)?]],[1]kode!A$2:B$3,2,FALSE)</f>
        <v>1</v>
      </c>
      <c r="AP31" s="26" t="s">
        <v>174</v>
      </c>
      <c r="AQ31" s="32">
        <f>VLOOKUP(Form_Responses13[[#This Row],[Individu yang berhasil memenuhi kebutuhan dan menyelesaikan masalahnya, maka akan terjadinya perilaku yang adaptif?]],[1]kode!A$2:B$3,2,FALSE)</f>
        <v>1</v>
      </c>
    </row>
    <row r="32" spans="1:43" ht="25" x14ac:dyDescent="0.25">
      <c r="A32" s="26" t="s">
        <v>219</v>
      </c>
      <c r="B32" s="26" t="s">
        <v>147</v>
      </c>
      <c r="C32" s="27" t="s">
        <v>43</v>
      </c>
      <c r="D32" s="26" t="s">
        <v>174</v>
      </c>
      <c r="E32" s="28">
        <f>VLOOKUP(Form_Responses13[[#This Row],[Apakah penyesuaian diri ( perilaku adaptif ) membantu seseorang menyesuaikan diri dengan lingkungannya?]],[1]kode!A$1:B$3,2,FALSE)</f>
        <v>1</v>
      </c>
      <c r="F32" s="26" t="s">
        <v>174</v>
      </c>
      <c r="G32" s="26">
        <f>VLOOKUP(Form_Responses13[[#This Row],[Apakah daya juang (resiliensi) diri dapat membantu seseorang menghadapi tekanan atau masalah sehari-hari?]],[1]kode!A$2:B$3,2,FALSE)</f>
        <v>1</v>
      </c>
      <c r="H32" s="26" t="s">
        <v>174</v>
      </c>
      <c r="I32" s="26">
        <f>VLOOKUP(Form_Responses13[[#This Row],[Apakah penyesuaian diri (perilaku adaptif) dipengaruhi oleh kemampuan daya juang (resiliensi) seseorang?]],[1]kode!A$2:B$3,2,FALSE)</f>
        <v>1</v>
      </c>
      <c r="J32" s="26" t="s">
        <v>174</v>
      </c>
      <c r="K32" s="26">
        <f>VLOOKUP(Form_Responses13[[#This Row],[Apakah daya juang (resiliensi) diri dapat di kembangkan melalui pengalaman hidup?]],[1]kode!A$2:B$3,2,FALSE)</f>
        <v>1</v>
      </c>
      <c r="L32" s="26" t="s">
        <v>174</v>
      </c>
      <c r="M32" s="26">
        <f>VLOOKUP(Form_Responses13[[#This Row],[Apakah anda percaya bahwa seseorang dengan daya juang (resiliensi) tinggi lebih mudah beradaptasi dengan perubahan?]],[1]kode!A$2:B$3,2,FALSE)</f>
        <v>1</v>
      </c>
      <c r="N32" s="26" t="s">
        <v>174</v>
      </c>
      <c r="O32" s="26">
        <f>VLOOKUP(Form_Responses13[[#This Row],[Apakah penyesuaian diri (perilaku adaptif) penting untuk membantu seseorang menghadapi tantangan dalam kehidupan?]],[1]kode!A$2:B$3,2,FALSE)</f>
        <v>1</v>
      </c>
      <c r="P32" s="26" t="s">
        <v>174</v>
      </c>
      <c r="Q32" s="26">
        <f>VLOOKUP(Form_Responses13[[#This Row],[Apakah daya juang (resiliensi) dapat membantu seseorang mengelola emosinya dalam situasi sulit?]],[1]kode!A$2:B$3,2,FALSE)</f>
        <v>1</v>
      </c>
      <c r="R32" s="26" t="s">
        <v>174</v>
      </c>
      <c r="S32" s="26">
        <f>VLOOKUP(Form_Responses13[[#This Row],[Apakah anda memahami bahwa daya juang (resiliensi diri) adalah kemampuan untuk bangkit dari kegagalan?]],[1]kode!A$2:B$3,2,FALSE)</f>
        <v>1</v>
      </c>
      <c r="T32" s="26" t="s">
        <v>174</v>
      </c>
      <c r="U32" s="26">
        <f>VLOOKUP(Form_Responses13[[#This Row],[Apakah penyesuaian diri (perilaku adaptif) membantu seseorang mengatasi perubahan lingkungan yang tidak terduga?]],[1]kode!A$2:B$3,2,FALSE)</f>
        <v>1</v>
      </c>
      <c r="V32" s="26" t="s">
        <v>174</v>
      </c>
      <c r="W32" s="26">
        <f>VLOOKUP(Form_Responses13[[#This Row],[Apakah anda merasa bahwa daya juang (resiliensi diri) adalah keterampilan yang penting untuk masa depan?]],[1]kode!A$2:B$3,2,FALSE)</f>
        <v>1</v>
      </c>
      <c r="X32" s="26" t="s">
        <v>174</v>
      </c>
      <c r="Y32" s="26">
        <f>VLOOKUP(Form_Responses13[[#This Row],[Apakah anda merasa bahwa daya juang (resiliensi diri) berperan dalam membantu individu  mengelola tekanan sosial?]],[1]kode!A$2:B$3,2,FALSE)</f>
        <v>1</v>
      </c>
      <c r="Z32" s="26" t="s">
        <v>174</v>
      </c>
      <c r="AA32" s="26">
        <f>VLOOKUP(Form_Responses13[[#This Row],[Apakah penyesuaian diri (perilaku  adaptif) adalah pelampiasan dari seseorang karena orang-orang di sekitarnya?]],[1]kode!A$2:B$3,2,FALSE)</f>
        <v>1</v>
      </c>
      <c r="AB32" s="26" t="s">
        <v>174</v>
      </c>
      <c r="AC32" s="26">
        <f>VLOOKUP(Form_Responses13[[#This Row],[
Seseorang perlu memiliki kemampuan untuk menyesuaikan diri dengan norma atau standar yang ada di lingkungan sosialnya?]],[1]kode!A$2:B$3,2,FALSE)</f>
        <v>1</v>
      </c>
      <c r="AD32" s="26" t="s">
        <v>174</v>
      </c>
      <c r="AE32" s="26">
        <f>VLOOKUP(Form_Responses13[[#This Row],[Daya juang (Resiliensi) yang tinggi akan cenderung lebih mampu menghadapi tantangan dan stres dalam kehidupannya?]],[1]kode!A$2:B$3,2,FALSE)</f>
        <v>1</v>
      </c>
      <c r="AF32" s="26" t="s">
        <v>174</v>
      </c>
      <c r="AG32" s="26">
        <f>VLOOKUP(Form_Responses13[[#This Row],[Status ekonomi mempengaruhi terjadinya penyesuaian diri (perilaku adaptif) dan daya juang (resiliensi) individu?]],[1]kode!A$2:B$3,2,FALSE)</f>
        <v>1</v>
      </c>
      <c r="AH32" s="26" t="s">
        <v>174</v>
      </c>
      <c r="AI32" s="26">
        <f>VLOOKUP(Form_Responses13[[#This Row],[Kepribadian seseorang yang berbeda-beda mempengaruhi terjadinya penyesuaian diri (perilaku adaptif) dan daya juang (resiliensi) individu?]],[1]kode!A$2:B$3,2,FALSE)</f>
        <v>1</v>
      </c>
      <c r="AJ32" s="26" t="s">
        <v>174</v>
      </c>
      <c r="AK32" s="26">
        <f>VLOOKUP(Form_Responses13[[#This Row],[Apakah faktor keluarga penting dalam membentuk penyesuaian diri?]],[1]kode!A$2:B$3,2,FALSE)</f>
        <v>1</v>
      </c>
      <c r="AL32" s="26" t="s">
        <v>174</v>
      </c>
      <c r="AM32" s="26">
        <f>VLOOKUP(Form_Responses13[[#This Row],[Meningkatkan ketahanan individu dan menurunkan tingkat stres adalah cara efikasi diri yang baik?]],[1]kode!A$2:B$3,2,FALSE)</f>
        <v>1</v>
      </c>
      <c r="AN32" s="26" t="s">
        <v>174</v>
      </c>
      <c r="AO32" s="26">
        <f>VLOOKUP(Form_Responses13[[#This Row],[
Adanya keterampilan yang baik dalam berinteraksi untuk beradaptasi dengan penyesuaian diri (perilaku adaptif)?]],[1]kode!A$2:B$3,2,FALSE)</f>
        <v>1</v>
      </c>
      <c r="AP32" s="26" t="s">
        <v>174</v>
      </c>
      <c r="AQ32" s="32">
        <f>VLOOKUP(Form_Responses13[[#This Row],[Individu yang berhasil memenuhi kebutuhan dan menyelesaikan masalahnya, maka akan terjadinya perilaku yang adaptif?]],[1]kode!A$2:B$3,2,FALSE)</f>
        <v>1</v>
      </c>
    </row>
    <row r="33" spans="1:43" ht="25" x14ac:dyDescent="0.25">
      <c r="A33" s="26" t="s">
        <v>192</v>
      </c>
      <c r="B33" s="26" t="s">
        <v>220</v>
      </c>
      <c r="C33" s="27" t="s">
        <v>37</v>
      </c>
      <c r="D33" s="26" t="s">
        <v>174</v>
      </c>
      <c r="E33" s="28">
        <f>VLOOKUP(Form_Responses13[[#This Row],[Apakah penyesuaian diri ( perilaku adaptif ) membantu seseorang menyesuaikan diri dengan lingkungannya?]],[1]kode!A$1:B$3,2,FALSE)</f>
        <v>1</v>
      </c>
      <c r="F33" s="26" t="s">
        <v>174</v>
      </c>
      <c r="G33" s="26">
        <f>VLOOKUP(Form_Responses13[[#This Row],[Apakah daya juang (resiliensi) diri dapat membantu seseorang menghadapi tekanan atau masalah sehari-hari?]],[1]kode!A$2:B$3,2,FALSE)</f>
        <v>1</v>
      </c>
      <c r="H33" s="26" t="s">
        <v>174</v>
      </c>
      <c r="I33" s="26">
        <f>VLOOKUP(Form_Responses13[[#This Row],[Apakah penyesuaian diri (perilaku adaptif) dipengaruhi oleh kemampuan daya juang (resiliensi) seseorang?]],[1]kode!A$2:B$3,2,FALSE)</f>
        <v>1</v>
      </c>
      <c r="J33" s="26" t="s">
        <v>174</v>
      </c>
      <c r="K33" s="26">
        <f>VLOOKUP(Form_Responses13[[#This Row],[Apakah daya juang (resiliensi) diri dapat di kembangkan melalui pengalaman hidup?]],[1]kode!A$2:B$3,2,FALSE)</f>
        <v>1</v>
      </c>
      <c r="L33" s="26" t="s">
        <v>174</v>
      </c>
      <c r="M33" s="26">
        <f>VLOOKUP(Form_Responses13[[#This Row],[Apakah anda percaya bahwa seseorang dengan daya juang (resiliensi) tinggi lebih mudah beradaptasi dengan perubahan?]],[1]kode!A$2:B$3,2,FALSE)</f>
        <v>1</v>
      </c>
      <c r="N33" s="26" t="s">
        <v>174</v>
      </c>
      <c r="O33" s="26">
        <f>VLOOKUP(Form_Responses13[[#This Row],[Apakah penyesuaian diri (perilaku adaptif) penting untuk membantu seseorang menghadapi tantangan dalam kehidupan?]],[1]kode!A$2:B$3,2,FALSE)</f>
        <v>1</v>
      </c>
      <c r="P33" s="26" t="s">
        <v>174</v>
      </c>
      <c r="Q33" s="26">
        <f>VLOOKUP(Form_Responses13[[#This Row],[Apakah daya juang (resiliensi) dapat membantu seseorang mengelola emosinya dalam situasi sulit?]],[1]kode!A$2:B$3,2,FALSE)</f>
        <v>1</v>
      </c>
      <c r="R33" s="26" t="s">
        <v>174</v>
      </c>
      <c r="S33" s="26">
        <f>VLOOKUP(Form_Responses13[[#This Row],[Apakah anda memahami bahwa daya juang (resiliensi diri) adalah kemampuan untuk bangkit dari kegagalan?]],[1]kode!A$2:B$3,2,FALSE)</f>
        <v>1</v>
      </c>
      <c r="T33" s="26" t="s">
        <v>174</v>
      </c>
      <c r="U33" s="26">
        <f>VLOOKUP(Form_Responses13[[#This Row],[Apakah penyesuaian diri (perilaku adaptif) membantu seseorang mengatasi perubahan lingkungan yang tidak terduga?]],[1]kode!A$2:B$3,2,FALSE)</f>
        <v>1</v>
      </c>
      <c r="V33" s="26" t="s">
        <v>174</v>
      </c>
      <c r="W33" s="26">
        <f>VLOOKUP(Form_Responses13[[#This Row],[Apakah anda merasa bahwa daya juang (resiliensi diri) adalah keterampilan yang penting untuk masa depan?]],[1]kode!A$2:B$3,2,FALSE)</f>
        <v>1</v>
      </c>
      <c r="X33" s="26" t="s">
        <v>174</v>
      </c>
      <c r="Y33" s="26">
        <f>VLOOKUP(Form_Responses13[[#This Row],[Apakah anda merasa bahwa daya juang (resiliensi diri) berperan dalam membantu individu  mengelola tekanan sosial?]],[1]kode!A$2:B$3,2,FALSE)</f>
        <v>1</v>
      </c>
      <c r="Z33" s="26" t="s">
        <v>174</v>
      </c>
      <c r="AA33" s="26">
        <f>VLOOKUP(Form_Responses13[[#This Row],[Apakah penyesuaian diri (perilaku  adaptif) adalah pelampiasan dari seseorang karena orang-orang di sekitarnya?]],[1]kode!A$2:B$3,2,FALSE)</f>
        <v>1</v>
      </c>
      <c r="AB33" s="26" t="s">
        <v>174</v>
      </c>
      <c r="AC33" s="26">
        <f>VLOOKUP(Form_Responses13[[#This Row],[
Seseorang perlu memiliki kemampuan untuk menyesuaikan diri dengan norma atau standar yang ada di lingkungan sosialnya?]],[1]kode!A$2:B$3,2,FALSE)</f>
        <v>1</v>
      </c>
      <c r="AD33" s="26" t="s">
        <v>174</v>
      </c>
      <c r="AE33" s="26">
        <f>VLOOKUP(Form_Responses13[[#This Row],[Daya juang (Resiliensi) yang tinggi akan cenderung lebih mampu menghadapi tantangan dan stres dalam kehidupannya?]],[1]kode!A$2:B$3,2,FALSE)</f>
        <v>1</v>
      </c>
      <c r="AF33" s="26" t="s">
        <v>174</v>
      </c>
      <c r="AG33" s="26">
        <f>VLOOKUP(Form_Responses13[[#This Row],[Status ekonomi mempengaruhi terjadinya penyesuaian diri (perilaku adaptif) dan daya juang (resiliensi) individu?]],[1]kode!A$2:B$3,2,FALSE)</f>
        <v>1</v>
      </c>
      <c r="AH33" s="26" t="s">
        <v>174</v>
      </c>
      <c r="AI33" s="26">
        <f>VLOOKUP(Form_Responses13[[#This Row],[Kepribadian seseorang yang berbeda-beda mempengaruhi terjadinya penyesuaian diri (perilaku adaptif) dan daya juang (resiliensi) individu?]],[1]kode!A$2:B$3,2,FALSE)</f>
        <v>1</v>
      </c>
      <c r="AJ33" s="26" t="s">
        <v>174</v>
      </c>
      <c r="AK33" s="26">
        <f>VLOOKUP(Form_Responses13[[#This Row],[Apakah faktor keluarga penting dalam membentuk penyesuaian diri?]],[1]kode!A$2:B$3,2,FALSE)</f>
        <v>1</v>
      </c>
      <c r="AL33" s="26" t="s">
        <v>174</v>
      </c>
      <c r="AM33" s="26">
        <f>VLOOKUP(Form_Responses13[[#This Row],[Meningkatkan ketahanan individu dan menurunkan tingkat stres adalah cara efikasi diri yang baik?]],[1]kode!A$2:B$3,2,FALSE)</f>
        <v>1</v>
      </c>
      <c r="AN33" s="26" t="s">
        <v>174</v>
      </c>
      <c r="AO33" s="26">
        <f>VLOOKUP(Form_Responses13[[#This Row],[
Adanya keterampilan yang baik dalam berinteraksi untuk beradaptasi dengan penyesuaian diri (perilaku adaptif)?]],[1]kode!A$2:B$3,2,FALSE)</f>
        <v>1</v>
      </c>
      <c r="AP33" s="26" t="s">
        <v>174</v>
      </c>
      <c r="AQ33" s="32">
        <f>VLOOKUP(Form_Responses13[[#This Row],[Individu yang berhasil memenuhi kebutuhan dan menyelesaikan masalahnya, maka akan terjadinya perilaku yang adaptif?]],[1]kode!A$2:B$3,2,FALSE)</f>
        <v>1</v>
      </c>
    </row>
    <row r="34" spans="1:43" ht="25" x14ac:dyDescent="0.25">
      <c r="A34" s="26" t="s">
        <v>221</v>
      </c>
      <c r="B34" s="26" t="s">
        <v>222</v>
      </c>
      <c r="C34" s="27" t="s">
        <v>43</v>
      </c>
      <c r="D34" s="26" t="s">
        <v>174</v>
      </c>
      <c r="E34" s="28">
        <f>VLOOKUP(Form_Responses13[[#This Row],[Apakah penyesuaian diri ( perilaku adaptif ) membantu seseorang menyesuaikan diri dengan lingkungannya?]],[1]kode!A$1:B$3,2,FALSE)</f>
        <v>1</v>
      </c>
      <c r="F34" s="26" t="s">
        <v>174</v>
      </c>
      <c r="G34" s="26">
        <f>VLOOKUP(Form_Responses13[[#This Row],[Apakah daya juang (resiliensi) diri dapat membantu seseorang menghadapi tekanan atau masalah sehari-hari?]],[1]kode!A$2:B$3,2,FALSE)</f>
        <v>1</v>
      </c>
      <c r="H34" s="26" t="s">
        <v>174</v>
      </c>
      <c r="I34" s="26">
        <f>VLOOKUP(Form_Responses13[[#This Row],[Apakah penyesuaian diri (perilaku adaptif) dipengaruhi oleh kemampuan daya juang (resiliensi) seseorang?]],[1]kode!A$2:B$3,2,FALSE)</f>
        <v>1</v>
      </c>
      <c r="J34" s="26" t="s">
        <v>174</v>
      </c>
      <c r="K34" s="26">
        <f>VLOOKUP(Form_Responses13[[#This Row],[Apakah daya juang (resiliensi) diri dapat di kembangkan melalui pengalaman hidup?]],[1]kode!A$2:B$3,2,FALSE)</f>
        <v>1</v>
      </c>
      <c r="L34" s="26" t="s">
        <v>174</v>
      </c>
      <c r="M34" s="26">
        <f>VLOOKUP(Form_Responses13[[#This Row],[Apakah anda percaya bahwa seseorang dengan daya juang (resiliensi) tinggi lebih mudah beradaptasi dengan perubahan?]],[1]kode!A$2:B$3,2,FALSE)</f>
        <v>1</v>
      </c>
      <c r="N34" s="26" t="s">
        <v>174</v>
      </c>
      <c r="O34" s="26">
        <f>VLOOKUP(Form_Responses13[[#This Row],[Apakah penyesuaian diri (perilaku adaptif) penting untuk membantu seseorang menghadapi tantangan dalam kehidupan?]],[1]kode!A$2:B$3,2,FALSE)</f>
        <v>1</v>
      </c>
      <c r="P34" s="26" t="s">
        <v>174</v>
      </c>
      <c r="Q34" s="26">
        <f>VLOOKUP(Form_Responses13[[#This Row],[Apakah daya juang (resiliensi) dapat membantu seseorang mengelola emosinya dalam situasi sulit?]],[1]kode!A$2:B$3,2,FALSE)</f>
        <v>1</v>
      </c>
      <c r="R34" s="26" t="s">
        <v>174</v>
      </c>
      <c r="S34" s="26">
        <f>VLOOKUP(Form_Responses13[[#This Row],[Apakah anda memahami bahwa daya juang (resiliensi diri) adalah kemampuan untuk bangkit dari kegagalan?]],[1]kode!A$2:B$3,2,FALSE)</f>
        <v>1</v>
      </c>
      <c r="T34" s="26" t="s">
        <v>174</v>
      </c>
      <c r="U34" s="26">
        <f>VLOOKUP(Form_Responses13[[#This Row],[Apakah penyesuaian diri (perilaku adaptif) membantu seseorang mengatasi perubahan lingkungan yang tidak terduga?]],[1]kode!A$2:B$3,2,FALSE)</f>
        <v>1</v>
      </c>
      <c r="V34" s="26" t="s">
        <v>174</v>
      </c>
      <c r="W34" s="26">
        <f>VLOOKUP(Form_Responses13[[#This Row],[Apakah anda merasa bahwa daya juang (resiliensi diri) adalah keterampilan yang penting untuk masa depan?]],[1]kode!A$2:B$3,2,FALSE)</f>
        <v>1</v>
      </c>
      <c r="X34" s="26" t="s">
        <v>174</v>
      </c>
      <c r="Y34" s="26">
        <f>VLOOKUP(Form_Responses13[[#This Row],[Apakah anda merasa bahwa daya juang (resiliensi diri) berperan dalam membantu individu  mengelola tekanan sosial?]],[1]kode!A$2:B$3,2,FALSE)</f>
        <v>1</v>
      </c>
      <c r="Z34" s="26" t="s">
        <v>174</v>
      </c>
      <c r="AA34" s="26">
        <f>VLOOKUP(Form_Responses13[[#This Row],[Apakah penyesuaian diri (perilaku  adaptif) adalah pelampiasan dari seseorang karena orang-orang di sekitarnya?]],[1]kode!A$2:B$3,2,FALSE)</f>
        <v>1</v>
      </c>
      <c r="AB34" s="26" t="s">
        <v>174</v>
      </c>
      <c r="AC34" s="26">
        <f>VLOOKUP(Form_Responses13[[#This Row],[
Seseorang perlu memiliki kemampuan untuk menyesuaikan diri dengan norma atau standar yang ada di lingkungan sosialnya?]],[1]kode!A$2:B$3,2,FALSE)</f>
        <v>1</v>
      </c>
      <c r="AD34" s="26" t="s">
        <v>174</v>
      </c>
      <c r="AE34" s="26">
        <f>VLOOKUP(Form_Responses13[[#This Row],[Daya juang (Resiliensi) yang tinggi akan cenderung lebih mampu menghadapi tantangan dan stres dalam kehidupannya?]],[1]kode!A$2:B$3,2,FALSE)</f>
        <v>1</v>
      </c>
      <c r="AF34" s="26" t="s">
        <v>174</v>
      </c>
      <c r="AG34" s="26">
        <f>VLOOKUP(Form_Responses13[[#This Row],[Status ekonomi mempengaruhi terjadinya penyesuaian diri (perilaku adaptif) dan daya juang (resiliensi) individu?]],[1]kode!A$2:B$3,2,FALSE)</f>
        <v>1</v>
      </c>
      <c r="AH34" s="26" t="s">
        <v>174</v>
      </c>
      <c r="AI34" s="26">
        <f>VLOOKUP(Form_Responses13[[#This Row],[Kepribadian seseorang yang berbeda-beda mempengaruhi terjadinya penyesuaian diri (perilaku adaptif) dan daya juang (resiliensi) individu?]],[1]kode!A$2:B$3,2,FALSE)</f>
        <v>1</v>
      </c>
      <c r="AJ34" s="26" t="s">
        <v>174</v>
      </c>
      <c r="AK34" s="26">
        <f>VLOOKUP(Form_Responses13[[#This Row],[Apakah faktor keluarga penting dalam membentuk penyesuaian diri?]],[1]kode!A$2:B$3,2,FALSE)</f>
        <v>1</v>
      </c>
      <c r="AL34" s="26" t="s">
        <v>174</v>
      </c>
      <c r="AM34" s="26">
        <f>VLOOKUP(Form_Responses13[[#This Row],[Meningkatkan ketahanan individu dan menurunkan tingkat stres adalah cara efikasi diri yang baik?]],[1]kode!A$2:B$3,2,FALSE)</f>
        <v>1</v>
      </c>
      <c r="AN34" s="26" t="s">
        <v>174</v>
      </c>
      <c r="AO34" s="26">
        <f>VLOOKUP(Form_Responses13[[#This Row],[
Adanya keterampilan yang baik dalam berinteraksi untuk beradaptasi dengan penyesuaian diri (perilaku adaptif)?]],[1]kode!A$2:B$3,2,FALSE)</f>
        <v>1</v>
      </c>
      <c r="AP34" s="26" t="s">
        <v>174</v>
      </c>
      <c r="AQ34" s="32">
        <f>VLOOKUP(Form_Responses13[[#This Row],[Individu yang berhasil memenuhi kebutuhan dan menyelesaikan masalahnya, maka akan terjadinya perilaku yang adaptif?]],[1]kode!A$2:B$3,2,FALSE)</f>
        <v>1</v>
      </c>
    </row>
    <row r="35" spans="1:43" ht="25" x14ac:dyDescent="0.25">
      <c r="A35" s="26" t="s">
        <v>223</v>
      </c>
      <c r="B35" s="26" t="s">
        <v>224</v>
      </c>
      <c r="C35" s="27" t="s">
        <v>37</v>
      </c>
      <c r="D35" s="26" t="s">
        <v>174</v>
      </c>
      <c r="E35" s="28">
        <f>VLOOKUP(Form_Responses13[[#This Row],[Apakah penyesuaian diri ( perilaku adaptif ) membantu seseorang menyesuaikan diri dengan lingkungannya?]],[1]kode!A$1:B$3,2,FALSE)</f>
        <v>1</v>
      </c>
      <c r="F35" s="26" t="s">
        <v>174</v>
      </c>
      <c r="G35" s="26">
        <f>VLOOKUP(Form_Responses13[[#This Row],[Apakah daya juang (resiliensi) diri dapat membantu seseorang menghadapi tekanan atau masalah sehari-hari?]],[1]kode!A$2:B$3,2,FALSE)</f>
        <v>1</v>
      </c>
      <c r="H35" s="26" t="s">
        <v>174</v>
      </c>
      <c r="I35" s="26">
        <f>VLOOKUP(Form_Responses13[[#This Row],[Apakah penyesuaian diri (perilaku adaptif) dipengaruhi oleh kemampuan daya juang (resiliensi) seseorang?]],[1]kode!A$2:B$3,2,FALSE)</f>
        <v>1</v>
      </c>
      <c r="J35" s="26" t="s">
        <v>174</v>
      </c>
      <c r="K35" s="26">
        <f>VLOOKUP(Form_Responses13[[#This Row],[Apakah daya juang (resiliensi) diri dapat di kembangkan melalui pengalaman hidup?]],[1]kode!A$2:B$3,2,FALSE)</f>
        <v>1</v>
      </c>
      <c r="L35" s="26" t="s">
        <v>174</v>
      </c>
      <c r="M35" s="26">
        <f>VLOOKUP(Form_Responses13[[#This Row],[Apakah anda percaya bahwa seseorang dengan daya juang (resiliensi) tinggi lebih mudah beradaptasi dengan perubahan?]],[1]kode!A$2:B$3,2,FALSE)</f>
        <v>1</v>
      </c>
      <c r="N35" s="26" t="s">
        <v>174</v>
      </c>
      <c r="O35" s="26">
        <f>VLOOKUP(Form_Responses13[[#This Row],[Apakah penyesuaian diri (perilaku adaptif) penting untuk membantu seseorang menghadapi tantangan dalam kehidupan?]],[1]kode!A$2:B$3,2,FALSE)</f>
        <v>1</v>
      </c>
      <c r="P35" s="26" t="s">
        <v>174</v>
      </c>
      <c r="Q35" s="26">
        <f>VLOOKUP(Form_Responses13[[#This Row],[Apakah daya juang (resiliensi) dapat membantu seseorang mengelola emosinya dalam situasi sulit?]],[1]kode!A$2:B$3,2,FALSE)</f>
        <v>1</v>
      </c>
      <c r="R35" s="26" t="s">
        <v>174</v>
      </c>
      <c r="S35" s="26">
        <f>VLOOKUP(Form_Responses13[[#This Row],[Apakah anda memahami bahwa daya juang (resiliensi diri) adalah kemampuan untuk bangkit dari kegagalan?]],[1]kode!A$2:B$3,2,FALSE)</f>
        <v>1</v>
      </c>
      <c r="T35" s="26" t="s">
        <v>174</v>
      </c>
      <c r="U35" s="26">
        <f>VLOOKUP(Form_Responses13[[#This Row],[Apakah penyesuaian diri (perilaku adaptif) membantu seseorang mengatasi perubahan lingkungan yang tidak terduga?]],[1]kode!A$2:B$3,2,FALSE)</f>
        <v>1</v>
      </c>
      <c r="V35" s="26" t="s">
        <v>174</v>
      </c>
      <c r="W35" s="26">
        <f>VLOOKUP(Form_Responses13[[#This Row],[Apakah anda merasa bahwa daya juang (resiliensi diri) adalah keterampilan yang penting untuk masa depan?]],[1]kode!A$2:B$3,2,FALSE)</f>
        <v>1</v>
      </c>
      <c r="X35" s="26" t="s">
        <v>174</v>
      </c>
      <c r="Y35" s="26">
        <f>VLOOKUP(Form_Responses13[[#This Row],[Apakah anda merasa bahwa daya juang (resiliensi diri) berperan dalam membantu individu  mengelola tekanan sosial?]],[1]kode!A$2:B$3,2,FALSE)</f>
        <v>1</v>
      </c>
      <c r="Z35" s="26" t="s">
        <v>174</v>
      </c>
      <c r="AA35" s="26">
        <f>VLOOKUP(Form_Responses13[[#This Row],[Apakah penyesuaian diri (perilaku  adaptif) adalah pelampiasan dari seseorang karena orang-orang di sekitarnya?]],[1]kode!A$2:B$3,2,FALSE)</f>
        <v>1</v>
      </c>
      <c r="AB35" s="26" t="s">
        <v>174</v>
      </c>
      <c r="AC35" s="26">
        <f>VLOOKUP(Form_Responses13[[#This Row],[
Seseorang perlu memiliki kemampuan untuk menyesuaikan diri dengan norma atau standar yang ada di lingkungan sosialnya?]],[1]kode!A$2:B$3,2,FALSE)</f>
        <v>1</v>
      </c>
      <c r="AD35" s="26" t="s">
        <v>174</v>
      </c>
      <c r="AE35" s="26">
        <f>VLOOKUP(Form_Responses13[[#This Row],[Daya juang (Resiliensi) yang tinggi akan cenderung lebih mampu menghadapi tantangan dan stres dalam kehidupannya?]],[1]kode!A$2:B$3,2,FALSE)</f>
        <v>1</v>
      </c>
      <c r="AF35" s="26" t="s">
        <v>174</v>
      </c>
      <c r="AG35" s="26">
        <f>VLOOKUP(Form_Responses13[[#This Row],[Status ekonomi mempengaruhi terjadinya penyesuaian diri (perilaku adaptif) dan daya juang (resiliensi) individu?]],[1]kode!A$2:B$3,2,FALSE)</f>
        <v>1</v>
      </c>
      <c r="AH35" s="26" t="s">
        <v>174</v>
      </c>
      <c r="AI35" s="26">
        <f>VLOOKUP(Form_Responses13[[#This Row],[Kepribadian seseorang yang berbeda-beda mempengaruhi terjadinya penyesuaian diri (perilaku adaptif) dan daya juang (resiliensi) individu?]],[1]kode!A$2:B$3,2,FALSE)</f>
        <v>1</v>
      </c>
      <c r="AJ35" s="26" t="s">
        <v>174</v>
      </c>
      <c r="AK35" s="26">
        <f>VLOOKUP(Form_Responses13[[#This Row],[Apakah faktor keluarga penting dalam membentuk penyesuaian diri?]],[1]kode!A$2:B$3,2,FALSE)</f>
        <v>1</v>
      </c>
      <c r="AL35" s="26" t="s">
        <v>174</v>
      </c>
      <c r="AM35" s="26">
        <f>VLOOKUP(Form_Responses13[[#This Row],[Meningkatkan ketahanan individu dan menurunkan tingkat stres adalah cara efikasi diri yang baik?]],[1]kode!A$2:B$3,2,FALSE)</f>
        <v>1</v>
      </c>
      <c r="AN35" s="26" t="s">
        <v>174</v>
      </c>
      <c r="AO35" s="26">
        <f>VLOOKUP(Form_Responses13[[#This Row],[
Adanya keterampilan yang baik dalam berinteraksi untuk beradaptasi dengan penyesuaian diri (perilaku adaptif)?]],[1]kode!A$2:B$3,2,FALSE)</f>
        <v>1</v>
      </c>
      <c r="AP35" s="26" t="s">
        <v>174</v>
      </c>
      <c r="AQ35" s="32">
        <f>VLOOKUP(Form_Responses13[[#This Row],[Individu yang berhasil memenuhi kebutuhan dan menyelesaikan masalahnya, maka akan terjadinya perilaku yang adaptif?]],[1]kode!A$2:B$3,2,FALSE)</f>
        <v>1</v>
      </c>
    </row>
    <row r="36" spans="1:43" ht="25" x14ac:dyDescent="0.25">
      <c r="A36" s="26" t="s">
        <v>209</v>
      </c>
      <c r="B36" s="26" t="s">
        <v>225</v>
      </c>
      <c r="C36" s="27" t="s">
        <v>43</v>
      </c>
      <c r="D36" s="26" t="s">
        <v>174</v>
      </c>
      <c r="E36" s="28">
        <f>VLOOKUP(Form_Responses13[[#This Row],[Apakah penyesuaian diri ( perilaku adaptif ) membantu seseorang menyesuaikan diri dengan lingkungannya?]],[1]kode!A$1:B$3,2,FALSE)</f>
        <v>1</v>
      </c>
      <c r="F36" s="26" t="s">
        <v>174</v>
      </c>
      <c r="G36" s="26">
        <f>VLOOKUP(Form_Responses13[[#This Row],[Apakah daya juang (resiliensi) diri dapat membantu seseorang menghadapi tekanan atau masalah sehari-hari?]],[1]kode!A$2:B$3,2,FALSE)</f>
        <v>1</v>
      </c>
      <c r="H36" s="26" t="s">
        <v>174</v>
      </c>
      <c r="I36" s="26">
        <f>VLOOKUP(Form_Responses13[[#This Row],[Apakah penyesuaian diri (perilaku adaptif) dipengaruhi oleh kemampuan daya juang (resiliensi) seseorang?]],[1]kode!A$2:B$3,2,FALSE)</f>
        <v>1</v>
      </c>
      <c r="J36" s="26" t="s">
        <v>174</v>
      </c>
      <c r="K36" s="26">
        <f>VLOOKUP(Form_Responses13[[#This Row],[Apakah daya juang (resiliensi) diri dapat di kembangkan melalui pengalaman hidup?]],[1]kode!A$2:B$3,2,FALSE)</f>
        <v>1</v>
      </c>
      <c r="L36" s="26" t="s">
        <v>174</v>
      </c>
      <c r="M36" s="26">
        <f>VLOOKUP(Form_Responses13[[#This Row],[Apakah anda percaya bahwa seseorang dengan daya juang (resiliensi) tinggi lebih mudah beradaptasi dengan perubahan?]],[1]kode!A$2:B$3,2,FALSE)</f>
        <v>1</v>
      </c>
      <c r="N36" s="26" t="s">
        <v>174</v>
      </c>
      <c r="O36" s="26">
        <f>VLOOKUP(Form_Responses13[[#This Row],[Apakah penyesuaian diri (perilaku adaptif) penting untuk membantu seseorang menghadapi tantangan dalam kehidupan?]],[1]kode!A$2:B$3,2,FALSE)</f>
        <v>1</v>
      </c>
      <c r="P36" s="26" t="s">
        <v>174</v>
      </c>
      <c r="Q36" s="26">
        <f>VLOOKUP(Form_Responses13[[#This Row],[Apakah daya juang (resiliensi) dapat membantu seseorang mengelola emosinya dalam situasi sulit?]],[1]kode!A$2:B$3,2,FALSE)</f>
        <v>1</v>
      </c>
      <c r="R36" s="26" t="s">
        <v>174</v>
      </c>
      <c r="S36" s="26">
        <f>VLOOKUP(Form_Responses13[[#This Row],[Apakah anda memahami bahwa daya juang (resiliensi diri) adalah kemampuan untuk bangkit dari kegagalan?]],[1]kode!A$2:B$3,2,FALSE)</f>
        <v>1</v>
      </c>
      <c r="T36" s="26" t="s">
        <v>174</v>
      </c>
      <c r="U36" s="26">
        <f>VLOOKUP(Form_Responses13[[#This Row],[Apakah penyesuaian diri (perilaku adaptif) membantu seseorang mengatasi perubahan lingkungan yang tidak terduga?]],[1]kode!A$2:B$3,2,FALSE)</f>
        <v>1</v>
      </c>
      <c r="V36" s="26" t="s">
        <v>174</v>
      </c>
      <c r="W36" s="26">
        <f>VLOOKUP(Form_Responses13[[#This Row],[Apakah anda merasa bahwa daya juang (resiliensi diri) adalah keterampilan yang penting untuk masa depan?]],[1]kode!A$2:B$3,2,FALSE)</f>
        <v>1</v>
      </c>
      <c r="X36" s="26" t="s">
        <v>174</v>
      </c>
      <c r="Y36" s="26">
        <f>VLOOKUP(Form_Responses13[[#This Row],[Apakah anda merasa bahwa daya juang (resiliensi diri) berperan dalam membantu individu  mengelola tekanan sosial?]],[1]kode!A$2:B$3,2,FALSE)</f>
        <v>1</v>
      </c>
      <c r="Z36" s="26" t="s">
        <v>174</v>
      </c>
      <c r="AA36" s="26">
        <f>VLOOKUP(Form_Responses13[[#This Row],[Apakah penyesuaian diri (perilaku  adaptif) adalah pelampiasan dari seseorang karena orang-orang di sekitarnya?]],[1]kode!A$2:B$3,2,FALSE)</f>
        <v>1</v>
      </c>
      <c r="AB36" s="26" t="s">
        <v>174</v>
      </c>
      <c r="AC36" s="26">
        <f>VLOOKUP(Form_Responses13[[#This Row],[
Seseorang perlu memiliki kemampuan untuk menyesuaikan diri dengan norma atau standar yang ada di lingkungan sosialnya?]],[1]kode!A$2:B$3,2,FALSE)</f>
        <v>1</v>
      </c>
      <c r="AD36" s="26" t="s">
        <v>174</v>
      </c>
      <c r="AE36" s="26">
        <f>VLOOKUP(Form_Responses13[[#This Row],[Daya juang (Resiliensi) yang tinggi akan cenderung lebih mampu menghadapi tantangan dan stres dalam kehidupannya?]],[1]kode!A$2:B$3,2,FALSE)</f>
        <v>1</v>
      </c>
      <c r="AF36" s="26" t="s">
        <v>174</v>
      </c>
      <c r="AG36" s="26">
        <f>VLOOKUP(Form_Responses13[[#This Row],[Status ekonomi mempengaruhi terjadinya penyesuaian diri (perilaku adaptif) dan daya juang (resiliensi) individu?]],[1]kode!A$2:B$3,2,FALSE)</f>
        <v>1</v>
      </c>
      <c r="AH36" s="26" t="s">
        <v>174</v>
      </c>
      <c r="AI36" s="26">
        <f>VLOOKUP(Form_Responses13[[#This Row],[Kepribadian seseorang yang berbeda-beda mempengaruhi terjadinya penyesuaian diri (perilaku adaptif) dan daya juang (resiliensi) individu?]],[1]kode!A$2:B$3,2,FALSE)</f>
        <v>1</v>
      </c>
      <c r="AJ36" s="26" t="s">
        <v>174</v>
      </c>
      <c r="AK36" s="26">
        <f>VLOOKUP(Form_Responses13[[#This Row],[Apakah faktor keluarga penting dalam membentuk penyesuaian diri?]],[1]kode!A$2:B$3,2,FALSE)</f>
        <v>1</v>
      </c>
      <c r="AL36" s="26" t="s">
        <v>174</v>
      </c>
      <c r="AM36" s="26">
        <f>VLOOKUP(Form_Responses13[[#This Row],[Meningkatkan ketahanan individu dan menurunkan tingkat stres adalah cara efikasi diri yang baik?]],[1]kode!A$2:B$3,2,FALSE)</f>
        <v>1</v>
      </c>
      <c r="AN36" s="26" t="s">
        <v>174</v>
      </c>
      <c r="AO36" s="26">
        <f>VLOOKUP(Form_Responses13[[#This Row],[
Adanya keterampilan yang baik dalam berinteraksi untuk beradaptasi dengan penyesuaian diri (perilaku adaptif)?]],[1]kode!A$2:B$3,2,FALSE)</f>
        <v>1</v>
      </c>
      <c r="AP36" s="26" t="s">
        <v>174</v>
      </c>
      <c r="AQ36" s="32">
        <f>VLOOKUP(Form_Responses13[[#This Row],[Individu yang berhasil memenuhi kebutuhan dan menyelesaikan masalahnya, maka akan terjadinya perilaku yang adaptif?]],[1]kode!A$2:B$3,2,FALSE)</f>
        <v>1</v>
      </c>
    </row>
    <row r="37" spans="1:43" ht="25" x14ac:dyDescent="0.25">
      <c r="A37" s="26" t="s">
        <v>215</v>
      </c>
      <c r="B37" s="26" t="s">
        <v>226</v>
      </c>
      <c r="C37" s="27" t="s">
        <v>43</v>
      </c>
      <c r="D37" s="26" t="s">
        <v>174</v>
      </c>
      <c r="E37" s="28">
        <f>VLOOKUP(Form_Responses13[[#This Row],[Apakah penyesuaian diri ( perilaku adaptif ) membantu seseorang menyesuaikan diri dengan lingkungannya?]],[1]kode!A$1:B$3,2,FALSE)</f>
        <v>1</v>
      </c>
      <c r="F37" s="26" t="s">
        <v>186</v>
      </c>
      <c r="G37" s="26">
        <f>VLOOKUP(Form_Responses13[[#This Row],[Apakah daya juang (resiliensi) diri dapat membantu seseorang menghadapi tekanan atau masalah sehari-hari?]],[1]kode!A$2:B$3,2,FALSE)</f>
        <v>0</v>
      </c>
      <c r="H37" s="26" t="s">
        <v>174</v>
      </c>
      <c r="I37" s="26">
        <f>VLOOKUP(Form_Responses13[[#This Row],[Apakah penyesuaian diri (perilaku adaptif) dipengaruhi oleh kemampuan daya juang (resiliensi) seseorang?]],[1]kode!A$2:B$3,2,FALSE)</f>
        <v>1</v>
      </c>
      <c r="J37" s="26" t="s">
        <v>174</v>
      </c>
      <c r="K37" s="26">
        <f>VLOOKUP(Form_Responses13[[#This Row],[Apakah daya juang (resiliensi) diri dapat di kembangkan melalui pengalaman hidup?]],[1]kode!A$2:B$3,2,FALSE)</f>
        <v>1</v>
      </c>
      <c r="L37" s="26" t="s">
        <v>174</v>
      </c>
      <c r="M37" s="26">
        <f>VLOOKUP(Form_Responses13[[#This Row],[Apakah anda percaya bahwa seseorang dengan daya juang (resiliensi) tinggi lebih mudah beradaptasi dengan perubahan?]],[1]kode!A$2:B$3,2,FALSE)</f>
        <v>1</v>
      </c>
      <c r="N37" s="26" t="s">
        <v>174</v>
      </c>
      <c r="O37" s="26">
        <f>VLOOKUP(Form_Responses13[[#This Row],[Apakah penyesuaian diri (perilaku adaptif) penting untuk membantu seseorang menghadapi tantangan dalam kehidupan?]],[1]kode!A$2:B$3,2,FALSE)</f>
        <v>1</v>
      </c>
      <c r="P37" s="26" t="s">
        <v>174</v>
      </c>
      <c r="Q37" s="26">
        <f>VLOOKUP(Form_Responses13[[#This Row],[Apakah daya juang (resiliensi) dapat membantu seseorang mengelola emosinya dalam situasi sulit?]],[1]kode!A$2:B$3,2,FALSE)</f>
        <v>1</v>
      </c>
      <c r="R37" s="26" t="s">
        <v>174</v>
      </c>
      <c r="S37" s="26">
        <f>VLOOKUP(Form_Responses13[[#This Row],[Apakah anda memahami bahwa daya juang (resiliensi diri) adalah kemampuan untuk bangkit dari kegagalan?]],[1]kode!A$2:B$3,2,FALSE)</f>
        <v>1</v>
      </c>
      <c r="T37" s="26" t="s">
        <v>174</v>
      </c>
      <c r="U37" s="26">
        <f>VLOOKUP(Form_Responses13[[#This Row],[Apakah penyesuaian diri (perilaku adaptif) membantu seseorang mengatasi perubahan lingkungan yang tidak terduga?]],[1]kode!A$2:B$3,2,FALSE)</f>
        <v>1</v>
      </c>
      <c r="V37" s="26" t="s">
        <v>174</v>
      </c>
      <c r="W37" s="26">
        <f>VLOOKUP(Form_Responses13[[#This Row],[Apakah anda merasa bahwa daya juang (resiliensi diri) adalah keterampilan yang penting untuk masa depan?]],[1]kode!A$2:B$3,2,FALSE)</f>
        <v>1</v>
      </c>
      <c r="X37" s="26" t="s">
        <v>186</v>
      </c>
      <c r="Y37" s="26">
        <f>VLOOKUP(Form_Responses13[[#This Row],[Apakah anda merasa bahwa daya juang (resiliensi diri) berperan dalam membantu individu  mengelola tekanan sosial?]],[1]kode!A$2:B$3,2,FALSE)</f>
        <v>0</v>
      </c>
      <c r="Z37" s="26" t="s">
        <v>174</v>
      </c>
      <c r="AA37" s="26">
        <f>VLOOKUP(Form_Responses13[[#This Row],[Apakah penyesuaian diri (perilaku  adaptif) adalah pelampiasan dari seseorang karena orang-orang di sekitarnya?]],[1]kode!A$2:B$3,2,FALSE)</f>
        <v>1</v>
      </c>
      <c r="AB37" s="26" t="s">
        <v>174</v>
      </c>
      <c r="AC37" s="26">
        <f>VLOOKUP(Form_Responses13[[#This Row],[
Seseorang perlu memiliki kemampuan untuk menyesuaikan diri dengan norma atau standar yang ada di lingkungan sosialnya?]],[1]kode!A$2:B$3,2,FALSE)</f>
        <v>1</v>
      </c>
      <c r="AD37" s="26" t="s">
        <v>174</v>
      </c>
      <c r="AE37" s="26">
        <f>VLOOKUP(Form_Responses13[[#This Row],[Daya juang (Resiliensi) yang tinggi akan cenderung lebih mampu menghadapi tantangan dan stres dalam kehidupannya?]],[1]kode!A$2:B$3,2,FALSE)</f>
        <v>1</v>
      </c>
      <c r="AF37" s="26" t="s">
        <v>174</v>
      </c>
      <c r="AG37" s="26">
        <f>VLOOKUP(Form_Responses13[[#This Row],[Status ekonomi mempengaruhi terjadinya penyesuaian diri (perilaku adaptif) dan daya juang (resiliensi) individu?]],[1]kode!A$2:B$3,2,FALSE)</f>
        <v>1</v>
      </c>
      <c r="AH37" s="26" t="s">
        <v>174</v>
      </c>
      <c r="AI37" s="26">
        <f>VLOOKUP(Form_Responses13[[#This Row],[Kepribadian seseorang yang berbeda-beda mempengaruhi terjadinya penyesuaian diri (perilaku adaptif) dan daya juang (resiliensi) individu?]],[1]kode!A$2:B$3,2,FALSE)</f>
        <v>1</v>
      </c>
      <c r="AJ37" s="26" t="s">
        <v>174</v>
      </c>
      <c r="AK37" s="26">
        <f>VLOOKUP(Form_Responses13[[#This Row],[Apakah faktor keluarga penting dalam membentuk penyesuaian diri?]],[1]kode!A$2:B$3,2,FALSE)</f>
        <v>1</v>
      </c>
      <c r="AL37" s="26" t="s">
        <v>174</v>
      </c>
      <c r="AM37" s="26">
        <f>VLOOKUP(Form_Responses13[[#This Row],[Meningkatkan ketahanan individu dan menurunkan tingkat stres adalah cara efikasi diri yang baik?]],[1]kode!A$2:B$3,2,FALSE)</f>
        <v>1</v>
      </c>
      <c r="AN37" s="26" t="s">
        <v>174</v>
      </c>
      <c r="AO37" s="26">
        <f>VLOOKUP(Form_Responses13[[#This Row],[
Adanya keterampilan yang baik dalam berinteraksi untuk beradaptasi dengan penyesuaian diri (perilaku adaptif)?]],[1]kode!A$2:B$3,2,FALSE)</f>
        <v>1</v>
      </c>
      <c r="AP37" s="26" t="s">
        <v>174</v>
      </c>
      <c r="AQ37" s="32">
        <f>VLOOKUP(Form_Responses13[[#This Row],[Individu yang berhasil memenuhi kebutuhan dan menyelesaikan masalahnya, maka akan terjadinya perilaku yang adaptif?]],[1]kode!A$2:B$3,2,FALSE)</f>
        <v>1</v>
      </c>
    </row>
    <row r="38" spans="1:43" ht="25" x14ac:dyDescent="0.25">
      <c r="A38" s="26" t="s">
        <v>227</v>
      </c>
      <c r="B38" s="26" t="s">
        <v>57</v>
      </c>
      <c r="C38" s="27" t="s">
        <v>43</v>
      </c>
      <c r="D38" s="26" t="s">
        <v>174</v>
      </c>
      <c r="E38" s="28">
        <f>VLOOKUP(Form_Responses13[[#This Row],[Apakah penyesuaian diri ( perilaku adaptif ) membantu seseorang menyesuaikan diri dengan lingkungannya?]],[1]kode!A$1:B$3,2,FALSE)</f>
        <v>1</v>
      </c>
      <c r="F38" s="26" t="s">
        <v>186</v>
      </c>
      <c r="G38" s="26">
        <f>VLOOKUP(Form_Responses13[[#This Row],[Apakah daya juang (resiliensi) diri dapat membantu seseorang menghadapi tekanan atau masalah sehari-hari?]],[1]kode!A$2:B$3,2,FALSE)</f>
        <v>0</v>
      </c>
      <c r="H38" s="26" t="s">
        <v>174</v>
      </c>
      <c r="I38" s="26">
        <f>VLOOKUP(Form_Responses13[[#This Row],[Apakah penyesuaian diri (perilaku adaptif) dipengaruhi oleh kemampuan daya juang (resiliensi) seseorang?]],[1]kode!A$2:B$3,2,FALSE)</f>
        <v>1</v>
      </c>
      <c r="J38" s="26" t="s">
        <v>174</v>
      </c>
      <c r="K38" s="26">
        <f>VLOOKUP(Form_Responses13[[#This Row],[Apakah daya juang (resiliensi) diri dapat di kembangkan melalui pengalaman hidup?]],[1]kode!A$2:B$3,2,FALSE)</f>
        <v>1</v>
      </c>
      <c r="L38" s="26" t="s">
        <v>174</v>
      </c>
      <c r="M38" s="26">
        <f>VLOOKUP(Form_Responses13[[#This Row],[Apakah anda percaya bahwa seseorang dengan daya juang (resiliensi) tinggi lebih mudah beradaptasi dengan perubahan?]],[1]kode!A$2:B$3,2,FALSE)</f>
        <v>1</v>
      </c>
      <c r="N38" s="26" t="s">
        <v>174</v>
      </c>
      <c r="O38" s="26">
        <f>VLOOKUP(Form_Responses13[[#This Row],[Apakah penyesuaian diri (perilaku adaptif) penting untuk membantu seseorang menghadapi tantangan dalam kehidupan?]],[1]kode!A$2:B$3,2,FALSE)</f>
        <v>1</v>
      </c>
      <c r="P38" s="26" t="s">
        <v>186</v>
      </c>
      <c r="Q38" s="26">
        <f>VLOOKUP(Form_Responses13[[#This Row],[Apakah daya juang (resiliensi) dapat membantu seseorang mengelola emosinya dalam situasi sulit?]],[1]kode!A$2:B$3,2,FALSE)</f>
        <v>0</v>
      </c>
      <c r="R38" s="26" t="s">
        <v>174</v>
      </c>
      <c r="S38" s="26">
        <f>VLOOKUP(Form_Responses13[[#This Row],[Apakah anda memahami bahwa daya juang (resiliensi diri) adalah kemampuan untuk bangkit dari kegagalan?]],[1]kode!A$2:B$3,2,FALSE)</f>
        <v>1</v>
      </c>
      <c r="T38" s="26" t="s">
        <v>174</v>
      </c>
      <c r="U38" s="26">
        <f>VLOOKUP(Form_Responses13[[#This Row],[Apakah penyesuaian diri (perilaku adaptif) membantu seseorang mengatasi perubahan lingkungan yang tidak terduga?]],[1]kode!A$2:B$3,2,FALSE)</f>
        <v>1</v>
      </c>
      <c r="V38" s="26" t="s">
        <v>186</v>
      </c>
      <c r="W38" s="26">
        <f>VLOOKUP(Form_Responses13[[#This Row],[Apakah anda merasa bahwa daya juang (resiliensi diri) adalah keterampilan yang penting untuk masa depan?]],[1]kode!A$2:B$3,2,FALSE)</f>
        <v>0</v>
      </c>
      <c r="X38" s="26" t="s">
        <v>174</v>
      </c>
      <c r="Y38" s="26">
        <f>VLOOKUP(Form_Responses13[[#This Row],[Apakah anda merasa bahwa daya juang (resiliensi diri) berperan dalam membantu individu  mengelola tekanan sosial?]],[1]kode!A$2:B$3,2,FALSE)</f>
        <v>1</v>
      </c>
      <c r="Z38" s="26" t="s">
        <v>174</v>
      </c>
      <c r="AA38" s="26">
        <f>VLOOKUP(Form_Responses13[[#This Row],[Apakah penyesuaian diri (perilaku  adaptif) adalah pelampiasan dari seseorang karena orang-orang di sekitarnya?]],[1]kode!A$2:B$3,2,FALSE)</f>
        <v>1</v>
      </c>
      <c r="AB38" s="26" t="s">
        <v>186</v>
      </c>
      <c r="AC38" s="26">
        <f>VLOOKUP(Form_Responses13[[#This Row],[
Seseorang perlu memiliki kemampuan untuk menyesuaikan diri dengan norma atau standar yang ada di lingkungan sosialnya?]],[1]kode!A$2:B$3,2,FALSE)</f>
        <v>0</v>
      </c>
      <c r="AD38" s="26" t="s">
        <v>174</v>
      </c>
      <c r="AE38" s="26">
        <f>VLOOKUP(Form_Responses13[[#This Row],[Daya juang (Resiliensi) yang tinggi akan cenderung lebih mampu menghadapi tantangan dan stres dalam kehidupannya?]],[1]kode!A$2:B$3,2,FALSE)</f>
        <v>1</v>
      </c>
      <c r="AF38" s="26" t="s">
        <v>174</v>
      </c>
      <c r="AG38" s="26">
        <f>VLOOKUP(Form_Responses13[[#This Row],[Status ekonomi mempengaruhi terjadinya penyesuaian diri (perilaku adaptif) dan daya juang (resiliensi) individu?]],[1]kode!A$2:B$3,2,FALSE)</f>
        <v>1</v>
      </c>
      <c r="AH38" s="26" t="s">
        <v>174</v>
      </c>
      <c r="AI38" s="26">
        <f>VLOOKUP(Form_Responses13[[#This Row],[Kepribadian seseorang yang berbeda-beda mempengaruhi terjadinya penyesuaian diri (perilaku adaptif) dan daya juang (resiliensi) individu?]],[1]kode!A$2:B$3,2,FALSE)</f>
        <v>1</v>
      </c>
      <c r="AJ38" s="26" t="s">
        <v>174</v>
      </c>
      <c r="AK38" s="26">
        <f>VLOOKUP(Form_Responses13[[#This Row],[Apakah faktor keluarga penting dalam membentuk penyesuaian diri?]],[1]kode!A$2:B$3,2,FALSE)</f>
        <v>1</v>
      </c>
      <c r="AL38" s="26" t="s">
        <v>174</v>
      </c>
      <c r="AM38" s="26">
        <f>VLOOKUP(Form_Responses13[[#This Row],[Meningkatkan ketahanan individu dan menurunkan tingkat stres adalah cara efikasi diri yang baik?]],[1]kode!A$2:B$3,2,FALSE)</f>
        <v>1</v>
      </c>
      <c r="AN38" s="26" t="s">
        <v>174</v>
      </c>
      <c r="AO38" s="26">
        <f>VLOOKUP(Form_Responses13[[#This Row],[
Adanya keterampilan yang baik dalam berinteraksi untuk beradaptasi dengan penyesuaian diri (perilaku adaptif)?]],[1]kode!A$2:B$3,2,FALSE)</f>
        <v>1</v>
      </c>
      <c r="AP38" s="26" t="s">
        <v>174</v>
      </c>
      <c r="AQ38" s="32">
        <f>VLOOKUP(Form_Responses13[[#This Row],[Individu yang berhasil memenuhi kebutuhan dan menyelesaikan masalahnya, maka akan terjadinya perilaku yang adaptif?]],[1]kode!A$2:B$3,2,FALSE)</f>
        <v>1</v>
      </c>
    </row>
    <row r="39" spans="1:43" ht="25" x14ac:dyDescent="0.25">
      <c r="A39" s="26" t="s">
        <v>228</v>
      </c>
      <c r="B39" s="26" t="s">
        <v>229</v>
      </c>
      <c r="C39" s="27" t="s">
        <v>43</v>
      </c>
      <c r="D39" s="26" t="s">
        <v>174</v>
      </c>
      <c r="E39" s="28">
        <f>VLOOKUP(Form_Responses13[[#This Row],[Apakah penyesuaian diri ( perilaku adaptif ) membantu seseorang menyesuaikan diri dengan lingkungannya?]],[1]kode!A$1:B$3,2,FALSE)</f>
        <v>1</v>
      </c>
      <c r="F39" s="26" t="s">
        <v>174</v>
      </c>
      <c r="G39" s="26">
        <f>VLOOKUP(Form_Responses13[[#This Row],[Apakah daya juang (resiliensi) diri dapat membantu seseorang menghadapi tekanan atau masalah sehari-hari?]],[1]kode!A$2:B$3,2,FALSE)</f>
        <v>1</v>
      </c>
      <c r="H39" s="26" t="s">
        <v>186</v>
      </c>
      <c r="I39" s="26">
        <f>VLOOKUP(Form_Responses13[[#This Row],[Apakah penyesuaian diri (perilaku adaptif) dipengaruhi oleh kemampuan daya juang (resiliensi) seseorang?]],[1]kode!A$2:B$3,2,FALSE)</f>
        <v>0</v>
      </c>
      <c r="J39" s="26" t="s">
        <v>174</v>
      </c>
      <c r="K39" s="26">
        <f>VLOOKUP(Form_Responses13[[#This Row],[Apakah daya juang (resiliensi) diri dapat di kembangkan melalui pengalaman hidup?]],[1]kode!A$2:B$3,2,FALSE)</f>
        <v>1</v>
      </c>
      <c r="L39" s="26" t="s">
        <v>174</v>
      </c>
      <c r="M39" s="26">
        <f>VLOOKUP(Form_Responses13[[#This Row],[Apakah anda percaya bahwa seseorang dengan daya juang (resiliensi) tinggi lebih mudah beradaptasi dengan perubahan?]],[1]kode!A$2:B$3,2,FALSE)</f>
        <v>1</v>
      </c>
      <c r="N39" s="26" t="s">
        <v>174</v>
      </c>
      <c r="O39" s="26">
        <f>VLOOKUP(Form_Responses13[[#This Row],[Apakah penyesuaian diri (perilaku adaptif) penting untuk membantu seseorang menghadapi tantangan dalam kehidupan?]],[1]kode!A$2:B$3,2,FALSE)</f>
        <v>1</v>
      </c>
      <c r="P39" s="26" t="s">
        <v>174</v>
      </c>
      <c r="Q39" s="26">
        <f>VLOOKUP(Form_Responses13[[#This Row],[Apakah daya juang (resiliensi) dapat membantu seseorang mengelola emosinya dalam situasi sulit?]],[1]kode!A$2:B$3,2,FALSE)</f>
        <v>1</v>
      </c>
      <c r="R39" s="26" t="s">
        <v>174</v>
      </c>
      <c r="S39" s="26">
        <f>VLOOKUP(Form_Responses13[[#This Row],[Apakah anda memahami bahwa daya juang (resiliensi diri) adalah kemampuan untuk bangkit dari kegagalan?]],[1]kode!A$2:B$3,2,FALSE)</f>
        <v>1</v>
      </c>
      <c r="T39" s="26" t="s">
        <v>186</v>
      </c>
      <c r="U39" s="26">
        <f>VLOOKUP(Form_Responses13[[#This Row],[Apakah penyesuaian diri (perilaku adaptif) membantu seseorang mengatasi perubahan lingkungan yang tidak terduga?]],[1]kode!A$2:B$3,2,FALSE)</f>
        <v>0</v>
      </c>
      <c r="V39" s="26" t="s">
        <v>174</v>
      </c>
      <c r="W39" s="26">
        <f>VLOOKUP(Form_Responses13[[#This Row],[Apakah anda merasa bahwa daya juang (resiliensi diri) adalah keterampilan yang penting untuk masa depan?]],[1]kode!A$2:B$3,2,FALSE)</f>
        <v>1</v>
      </c>
      <c r="X39" s="26" t="s">
        <v>174</v>
      </c>
      <c r="Y39" s="26">
        <f>VLOOKUP(Form_Responses13[[#This Row],[Apakah anda merasa bahwa daya juang (resiliensi diri) berperan dalam membantu individu  mengelola tekanan sosial?]],[1]kode!A$2:B$3,2,FALSE)</f>
        <v>1</v>
      </c>
      <c r="Z39" s="26" t="s">
        <v>174</v>
      </c>
      <c r="AA39" s="26">
        <f>VLOOKUP(Form_Responses13[[#This Row],[Apakah penyesuaian diri (perilaku  adaptif) adalah pelampiasan dari seseorang karena orang-orang di sekitarnya?]],[1]kode!A$2:B$3,2,FALSE)</f>
        <v>1</v>
      </c>
      <c r="AB39" s="26" t="s">
        <v>186</v>
      </c>
      <c r="AC39" s="26">
        <f>VLOOKUP(Form_Responses13[[#This Row],[
Seseorang perlu memiliki kemampuan untuk menyesuaikan diri dengan norma atau standar yang ada di lingkungan sosialnya?]],[1]kode!A$2:B$3,2,FALSE)</f>
        <v>0</v>
      </c>
      <c r="AD39" s="26" t="s">
        <v>174</v>
      </c>
      <c r="AE39" s="26">
        <f>VLOOKUP(Form_Responses13[[#This Row],[Daya juang (Resiliensi) yang tinggi akan cenderung lebih mampu menghadapi tantangan dan stres dalam kehidupannya?]],[1]kode!A$2:B$3,2,FALSE)</f>
        <v>1</v>
      </c>
      <c r="AF39" s="26" t="s">
        <v>186</v>
      </c>
      <c r="AG39" s="26">
        <f>VLOOKUP(Form_Responses13[[#This Row],[Status ekonomi mempengaruhi terjadinya penyesuaian diri (perilaku adaptif) dan daya juang (resiliensi) individu?]],[1]kode!A$2:B$3,2,FALSE)</f>
        <v>0</v>
      </c>
      <c r="AH39" s="26" t="s">
        <v>174</v>
      </c>
      <c r="AI39" s="26">
        <f>VLOOKUP(Form_Responses13[[#This Row],[Kepribadian seseorang yang berbeda-beda mempengaruhi terjadinya penyesuaian diri (perilaku adaptif) dan daya juang (resiliensi) individu?]],[1]kode!A$2:B$3,2,FALSE)</f>
        <v>1</v>
      </c>
      <c r="AJ39" s="26" t="s">
        <v>174</v>
      </c>
      <c r="AK39" s="26">
        <f>VLOOKUP(Form_Responses13[[#This Row],[Apakah faktor keluarga penting dalam membentuk penyesuaian diri?]],[1]kode!A$2:B$3,2,FALSE)</f>
        <v>1</v>
      </c>
      <c r="AL39" s="26" t="s">
        <v>174</v>
      </c>
      <c r="AM39" s="26">
        <f>VLOOKUP(Form_Responses13[[#This Row],[Meningkatkan ketahanan individu dan menurunkan tingkat stres adalah cara efikasi diri yang baik?]],[1]kode!A$2:B$3,2,FALSE)</f>
        <v>1</v>
      </c>
      <c r="AN39" s="26" t="s">
        <v>174</v>
      </c>
      <c r="AO39" s="26">
        <f>VLOOKUP(Form_Responses13[[#This Row],[
Adanya keterampilan yang baik dalam berinteraksi untuk beradaptasi dengan penyesuaian diri (perilaku adaptif)?]],[1]kode!A$2:B$3,2,FALSE)</f>
        <v>1</v>
      </c>
      <c r="AP39" s="26" t="s">
        <v>174</v>
      </c>
      <c r="AQ39" s="32">
        <f>VLOOKUP(Form_Responses13[[#This Row],[Individu yang berhasil memenuhi kebutuhan dan menyelesaikan masalahnya, maka akan terjadinya perilaku yang adaptif?]],[1]kode!A$2:B$3,2,FALSE)</f>
        <v>1</v>
      </c>
    </row>
    <row r="40" spans="1:43" ht="25" x14ac:dyDescent="0.25">
      <c r="A40" s="26" t="s">
        <v>230</v>
      </c>
      <c r="B40" s="26" t="s">
        <v>84</v>
      </c>
      <c r="C40" s="27" t="s">
        <v>43</v>
      </c>
      <c r="D40" s="26" t="s">
        <v>174</v>
      </c>
      <c r="E40" s="28">
        <f>VLOOKUP(Form_Responses13[[#This Row],[Apakah penyesuaian diri ( perilaku adaptif ) membantu seseorang menyesuaikan diri dengan lingkungannya?]],[1]kode!A$1:B$3,2,FALSE)</f>
        <v>1</v>
      </c>
      <c r="F40" s="26" t="s">
        <v>174</v>
      </c>
      <c r="G40" s="26">
        <f>VLOOKUP(Form_Responses13[[#This Row],[Apakah daya juang (resiliensi) diri dapat membantu seseorang menghadapi tekanan atau masalah sehari-hari?]],[1]kode!A$2:B$3,2,FALSE)</f>
        <v>1</v>
      </c>
      <c r="H40" s="26" t="s">
        <v>174</v>
      </c>
      <c r="I40" s="26">
        <f>VLOOKUP(Form_Responses13[[#This Row],[Apakah penyesuaian diri (perilaku adaptif) dipengaruhi oleh kemampuan daya juang (resiliensi) seseorang?]],[1]kode!A$2:B$3,2,FALSE)</f>
        <v>1</v>
      </c>
      <c r="J40" s="26" t="s">
        <v>174</v>
      </c>
      <c r="K40" s="26">
        <f>VLOOKUP(Form_Responses13[[#This Row],[Apakah daya juang (resiliensi) diri dapat di kembangkan melalui pengalaman hidup?]],[1]kode!A$2:B$3,2,FALSE)</f>
        <v>1</v>
      </c>
      <c r="L40" s="26" t="s">
        <v>174</v>
      </c>
      <c r="M40" s="26">
        <f>VLOOKUP(Form_Responses13[[#This Row],[Apakah anda percaya bahwa seseorang dengan daya juang (resiliensi) tinggi lebih mudah beradaptasi dengan perubahan?]],[1]kode!A$2:B$3,2,FALSE)</f>
        <v>1</v>
      </c>
      <c r="N40" s="26" t="s">
        <v>174</v>
      </c>
      <c r="O40" s="26">
        <f>VLOOKUP(Form_Responses13[[#This Row],[Apakah penyesuaian diri (perilaku adaptif) penting untuk membantu seseorang menghadapi tantangan dalam kehidupan?]],[1]kode!A$2:B$3,2,FALSE)</f>
        <v>1</v>
      </c>
      <c r="P40" s="26" t="s">
        <v>186</v>
      </c>
      <c r="Q40" s="26">
        <f>VLOOKUP(Form_Responses13[[#This Row],[Apakah daya juang (resiliensi) dapat membantu seseorang mengelola emosinya dalam situasi sulit?]],[1]kode!A$2:B$3,2,FALSE)</f>
        <v>0</v>
      </c>
      <c r="R40" s="26" t="s">
        <v>174</v>
      </c>
      <c r="S40" s="26">
        <f>VLOOKUP(Form_Responses13[[#This Row],[Apakah anda memahami bahwa daya juang (resiliensi diri) adalah kemampuan untuk bangkit dari kegagalan?]],[1]kode!A$2:B$3,2,FALSE)</f>
        <v>1</v>
      </c>
      <c r="T40" s="26" t="s">
        <v>174</v>
      </c>
      <c r="U40" s="26">
        <f>VLOOKUP(Form_Responses13[[#This Row],[Apakah penyesuaian diri (perilaku adaptif) membantu seseorang mengatasi perubahan lingkungan yang tidak terduga?]],[1]kode!A$2:B$3,2,FALSE)</f>
        <v>1</v>
      </c>
      <c r="V40" s="26" t="s">
        <v>174</v>
      </c>
      <c r="W40" s="26">
        <f>VLOOKUP(Form_Responses13[[#This Row],[Apakah anda merasa bahwa daya juang (resiliensi diri) adalah keterampilan yang penting untuk masa depan?]],[1]kode!A$2:B$3,2,FALSE)</f>
        <v>1</v>
      </c>
      <c r="X40" s="26" t="s">
        <v>174</v>
      </c>
      <c r="Y40" s="26">
        <f>VLOOKUP(Form_Responses13[[#This Row],[Apakah anda merasa bahwa daya juang (resiliensi diri) berperan dalam membantu individu  mengelola tekanan sosial?]],[1]kode!A$2:B$3,2,FALSE)</f>
        <v>1</v>
      </c>
      <c r="Z40" s="26" t="s">
        <v>174</v>
      </c>
      <c r="AA40" s="26">
        <f>VLOOKUP(Form_Responses13[[#This Row],[Apakah penyesuaian diri (perilaku  adaptif) adalah pelampiasan dari seseorang karena orang-orang di sekitarnya?]],[1]kode!A$2:B$3,2,FALSE)</f>
        <v>1</v>
      </c>
      <c r="AB40" s="26" t="s">
        <v>174</v>
      </c>
      <c r="AC40" s="26">
        <f>VLOOKUP(Form_Responses13[[#This Row],[
Seseorang perlu memiliki kemampuan untuk menyesuaikan diri dengan norma atau standar yang ada di lingkungan sosialnya?]],[1]kode!A$2:B$3,2,FALSE)</f>
        <v>1</v>
      </c>
      <c r="AD40" s="26" t="s">
        <v>174</v>
      </c>
      <c r="AE40" s="26">
        <f>VLOOKUP(Form_Responses13[[#This Row],[Daya juang (Resiliensi) yang tinggi akan cenderung lebih mampu menghadapi tantangan dan stres dalam kehidupannya?]],[1]kode!A$2:B$3,2,FALSE)</f>
        <v>1</v>
      </c>
      <c r="AF40" s="26" t="s">
        <v>174</v>
      </c>
      <c r="AG40" s="26">
        <f>VLOOKUP(Form_Responses13[[#This Row],[Status ekonomi mempengaruhi terjadinya penyesuaian diri (perilaku adaptif) dan daya juang (resiliensi) individu?]],[1]kode!A$2:B$3,2,FALSE)</f>
        <v>1</v>
      </c>
      <c r="AH40" s="26" t="s">
        <v>174</v>
      </c>
      <c r="AI40" s="26">
        <f>VLOOKUP(Form_Responses13[[#This Row],[Kepribadian seseorang yang berbeda-beda mempengaruhi terjadinya penyesuaian diri (perilaku adaptif) dan daya juang (resiliensi) individu?]],[1]kode!A$2:B$3,2,FALSE)</f>
        <v>1</v>
      </c>
      <c r="AJ40" s="26" t="s">
        <v>174</v>
      </c>
      <c r="AK40" s="26">
        <f>VLOOKUP(Form_Responses13[[#This Row],[Apakah faktor keluarga penting dalam membentuk penyesuaian diri?]],[1]kode!A$2:B$3,2,FALSE)</f>
        <v>1</v>
      </c>
      <c r="AL40" s="26" t="s">
        <v>174</v>
      </c>
      <c r="AM40" s="26">
        <f>VLOOKUP(Form_Responses13[[#This Row],[Meningkatkan ketahanan individu dan menurunkan tingkat stres adalah cara efikasi diri yang baik?]],[1]kode!A$2:B$3,2,FALSE)</f>
        <v>1</v>
      </c>
      <c r="AN40" s="26" t="s">
        <v>174</v>
      </c>
      <c r="AO40" s="26">
        <f>VLOOKUP(Form_Responses13[[#This Row],[
Adanya keterampilan yang baik dalam berinteraksi untuk beradaptasi dengan penyesuaian diri (perilaku adaptif)?]],[1]kode!A$2:B$3,2,FALSE)</f>
        <v>1</v>
      </c>
      <c r="AP40" s="26" t="s">
        <v>174</v>
      </c>
      <c r="AQ40" s="32">
        <f>VLOOKUP(Form_Responses13[[#This Row],[Individu yang berhasil memenuhi kebutuhan dan menyelesaikan masalahnya, maka akan terjadinya perilaku yang adaptif?]],[1]kode!A$2:B$3,2,FALSE)</f>
        <v>1</v>
      </c>
    </row>
    <row r="41" spans="1:43" ht="25" x14ac:dyDescent="0.25">
      <c r="A41" s="26" t="s">
        <v>35</v>
      </c>
      <c r="B41" s="26" t="s">
        <v>231</v>
      </c>
      <c r="C41" s="27" t="s">
        <v>37</v>
      </c>
      <c r="D41" s="26" t="s">
        <v>174</v>
      </c>
      <c r="E41" s="28">
        <f>VLOOKUP(Form_Responses13[[#This Row],[Apakah penyesuaian diri ( perilaku adaptif ) membantu seseorang menyesuaikan diri dengan lingkungannya?]],[1]kode!A$1:B$3,2,FALSE)</f>
        <v>1</v>
      </c>
      <c r="F41" s="26" t="s">
        <v>174</v>
      </c>
      <c r="G41" s="26">
        <f>VLOOKUP(Form_Responses13[[#This Row],[Apakah daya juang (resiliensi) diri dapat membantu seseorang menghadapi tekanan atau masalah sehari-hari?]],[1]kode!A$2:B$3,2,FALSE)</f>
        <v>1</v>
      </c>
      <c r="H41" s="26" t="s">
        <v>174</v>
      </c>
      <c r="I41" s="26">
        <f>VLOOKUP(Form_Responses13[[#This Row],[Apakah penyesuaian diri (perilaku adaptif) dipengaruhi oleh kemampuan daya juang (resiliensi) seseorang?]],[1]kode!A$2:B$3,2,FALSE)</f>
        <v>1</v>
      </c>
      <c r="J41" s="26" t="s">
        <v>174</v>
      </c>
      <c r="K41" s="26">
        <f>VLOOKUP(Form_Responses13[[#This Row],[Apakah daya juang (resiliensi) diri dapat di kembangkan melalui pengalaman hidup?]],[1]kode!A$2:B$3,2,FALSE)</f>
        <v>1</v>
      </c>
      <c r="L41" s="26" t="s">
        <v>174</v>
      </c>
      <c r="M41" s="26">
        <f>VLOOKUP(Form_Responses13[[#This Row],[Apakah anda percaya bahwa seseorang dengan daya juang (resiliensi) tinggi lebih mudah beradaptasi dengan perubahan?]],[1]kode!A$2:B$3,2,FALSE)</f>
        <v>1</v>
      </c>
      <c r="N41" s="26" t="s">
        <v>174</v>
      </c>
      <c r="O41" s="26">
        <f>VLOOKUP(Form_Responses13[[#This Row],[Apakah penyesuaian diri (perilaku adaptif) penting untuk membantu seseorang menghadapi tantangan dalam kehidupan?]],[1]kode!A$2:B$3,2,FALSE)</f>
        <v>1</v>
      </c>
      <c r="P41" s="26" t="s">
        <v>174</v>
      </c>
      <c r="Q41" s="26">
        <f>VLOOKUP(Form_Responses13[[#This Row],[Apakah daya juang (resiliensi) dapat membantu seseorang mengelola emosinya dalam situasi sulit?]],[1]kode!A$2:B$3,2,FALSE)</f>
        <v>1</v>
      </c>
      <c r="R41" s="26" t="s">
        <v>174</v>
      </c>
      <c r="S41" s="26">
        <f>VLOOKUP(Form_Responses13[[#This Row],[Apakah anda memahami bahwa daya juang (resiliensi diri) adalah kemampuan untuk bangkit dari kegagalan?]],[1]kode!A$2:B$3,2,FALSE)</f>
        <v>1</v>
      </c>
      <c r="T41" s="26" t="s">
        <v>174</v>
      </c>
      <c r="U41" s="26">
        <f>VLOOKUP(Form_Responses13[[#This Row],[Apakah penyesuaian diri (perilaku adaptif) membantu seseorang mengatasi perubahan lingkungan yang tidak terduga?]],[1]kode!A$2:B$3,2,FALSE)</f>
        <v>1</v>
      </c>
      <c r="V41" s="26" t="s">
        <v>174</v>
      </c>
      <c r="W41" s="26">
        <f>VLOOKUP(Form_Responses13[[#This Row],[Apakah anda merasa bahwa daya juang (resiliensi diri) adalah keterampilan yang penting untuk masa depan?]],[1]kode!A$2:B$3,2,FALSE)</f>
        <v>1</v>
      </c>
      <c r="X41" s="26" t="s">
        <v>174</v>
      </c>
      <c r="Y41" s="26">
        <f>VLOOKUP(Form_Responses13[[#This Row],[Apakah anda merasa bahwa daya juang (resiliensi diri) berperan dalam membantu individu  mengelola tekanan sosial?]],[1]kode!A$2:B$3,2,FALSE)</f>
        <v>1</v>
      </c>
      <c r="Z41" s="26" t="s">
        <v>174</v>
      </c>
      <c r="AA41" s="26">
        <f>VLOOKUP(Form_Responses13[[#This Row],[Apakah penyesuaian diri (perilaku  adaptif) adalah pelampiasan dari seseorang karena orang-orang di sekitarnya?]],[1]kode!A$2:B$3,2,FALSE)</f>
        <v>1</v>
      </c>
      <c r="AB41" s="26" t="s">
        <v>174</v>
      </c>
      <c r="AC41" s="26">
        <f>VLOOKUP(Form_Responses13[[#This Row],[
Seseorang perlu memiliki kemampuan untuk menyesuaikan diri dengan norma atau standar yang ada di lingkungan sosialnya?]],[1]kode!A$2:B$3,2,FALSE)</f>
        <v>1</v>
      </c>
      <c r="AD41" s="26" t="s">
        <v>174</v>
      </c>
      <c r="AE41" s="26">
        <f>VLOOKUP(Form_Responses13[[#This Row],[Daya juang (Resiliensi) yang tinggi akan cenderung lebih mampu menghadapi tantangan dan stres dalam kehidupannya?]],[1]kode!A$2:B$3,2,FALSE)</f>
        <v>1</v>
      </c>
      <c r="AF41" s="26" t="s">
        <v>174</v>
      </c>
      <c r="AG41" s="26">
        <f>VLOOKUP(Form_Responses13[[#This Row],[Status ekonomi mempengaruhi terjadinya penyesuaian diri (perilaku adaptif) dan daya juang (resiliensi) individu?]],[1]kode!A$2:B$3,2,FALSE)</f>
        <v>1</v>
      </c>
      <c r="AH41" s="26" t="s">
        <v>174</v>
      </c>
      <c r="AI41" s="26">
        <f>VLOOKUP(Form_Responses13[[#This Row],[Kepribadian seseorang yang berbeda-beda mempengaruhi terjadinya penyesuaian diri (perilaku adaptif) dan daya juang (resiliensi) individu?]],[1]kode!A$2:B$3,2,FALSE)</f>
        <v>1</v>
      </c>
      <c r="AJ41" s="26" t="s">
        <v>174</v>
      </c>
      <c r="AK41" s="26">
        <f>VLOOKUP(Form_Responses13[[#This Row],[Apakah faktor keluarga penting dalam membentuk penyesuaian diri?]],[1]kode!A$2:B$3,2,FALSE)</f>
        <v>1</v>
      </c>
      <c r="AL41" s="26" t="s">
        <v>174</v>
      </c>
      <c r="AM41" s="26">
        <f>VLOOKUP(Form_Responses13[[#This Row],[Meningkatkan ketahanan individu dan menurunkan tingkat stres adalah cara efikasi diri yang baik?]],[1]kode!A$2:B$3,2,FALSE)</f>
        <v>1</v>
      </c>
      <c r="AN41" s="26" t="s">
        <v>174</v>
      </c>
      <c r="AO41" s="26">
        <f>VLOOKUP(Form_Responses13[[#This Row],[
Adanya keterampilan yang baik dalam berinteraksi untuk beradaptasi dengan penyesuaian diri (perilaku adaptif)?]],[1]kode!A$2:B$3,2,FALSE)</f>
        <v>1</v>
      </c>
      <c r="AP41" s="26" t="s">
        <v>174</v>
      </c>
      <c r="AQ41" s="32">
        <f>VLOOKUP(Form_Responses13[[#This Row],[Individu yang berhasil memenuhi kebutuhan dan menyelesaikan masalahnya, maka akan terjadinya perilaku yang adaptif?]],[1]kode!A$2:B$3,2,FALSE)</f>
        <v>1</v>
      </c>
    </row>
    <row r="42" spans="1:43" x14ac:dyDescent="0.25">
      <c r="A42" s="26" t="s">
        <v>71</v>
      </c>
      <c r="B42" s="26" t="s">
        <v>72</v>
      </c>
      <c r="C42" s="27" t="s">
        <v>43</v>
      </c>
      <c r="D42" s="26" t="s">
        <v>174</v>
      </c>
      <c r="E42" s="28">
        <f>VLOOKUP(Form_Responses13[[#This Row],[Apakah penyesuaian diri ( perilaku adaptif ) membantu seseorang menyesuaikan diri dengan lingkungannya?]],[1]kode!A$1:B$3,2,FALSE)</f>
        <v>1</v>
      </c>
      <c r="F42" s="26" t="s">
        <v>174</v>
      </c>
      <c r="G42" s="26">
        <f>VLOOKUP(Form_Responses13[[#This Row],[Apakah daya juang (resiliensi) diri dapat membantu seseorang menghadapi tekanan atau masalah sehari-hari?]],[1]kode!A$2:B$3,2,FALSE)</f>
        <v>1</v>
      </c>
      <c r="H42" s="26" t="s">
        <v>186</v>
      </c>
      <c r="I42" s="26">
        <f>VLOOKUP(Form_Responses13[[#This Row],[Apakah penyesuaian diri (perilaku adaptif) dipengaruhi oleh kemampuan daya juang (resiliensi) seseorang?]],[1]kode!A$2:B$3,2,FALSE)</f>
        <v>0</v>
      </c>
      <c r="J42" s="26" t="s">
        <v>174</v>
      </c>
      <c r="K42" s="26">
        <f>VLOOKUP(Form_Responses13[[#This Row],[Apakah daya juang (resiliensi) diri dapat di kembangkan melalui pengalaman hidup?]],[1]kode!A$2:B$3,2,FALSE)</f>
        <v>1</v>
      </c>
      <c r="L42" s="26" t="s">
        <v>174</v>
      </c>
      <c r="M42" s="26">
        <f>VLOOKUP(Form_Responses13[[#This Row],[Apakah anda percaya bahwa seseorang dengan daya juang (resiliensi) tinggi lebih mudah beradaptasi dengan perubahan?]],[1]kode!A$2:B$3,2,FALSE)</f>
        <v>1</v>
      </c>
      <c r="N42" s="26" t="s">
        <v>174</v>
      </c>
      <c r="O42" s="26">
        <f>VLOOKUP(Form_Responses13[[#This Row],[Apakah penyesuaian diri (perilaku adaptif) penting untuk membantu seseorang menghadapi tantangan dalam kehidupan?]],[1]kode!A$2:B$3,2,FALSE)</f>
        <v>1</v>
      </c>
      <c r="P42" s="26" t="s">
        <v>186</v>
      </c>
      <c r="Q42" s="26">
        <f>VLOOKUP(Form_Responses13[[#This Row],[Apakah daya juang (resiliensi) dapat membantu seseorang mengelola emosinya dalam situasi sulit?]],[1]kode!A$2:B$3,2,FALSE)</f>
        <v>0</v>
      </c>
      <c r="R42" s="26" t="s">
        <v>174</v>
      </c>
      <c r="S42" s="26">
        <f>VLOOKUP(Form_Responses13[[#This Row],[Apakah anda memahami bahwa daya juang (resiliensi diri) adalah kemampuan untuk bangkit dari kegagalan?]],[1]kode!A$2:B$3,2,FALSE)</f>
        <v>1</v>
      </c>
      <c r="T42" s="26" t="s">
        <v>174</v>
      </c>
      <c r="U42" s="26">
        <f>VLOOKUP(Form_Responses13[[#This Row],[Apakah penyesuaian diri (perilaku adaptif) membantu seseorang mengatasi perubahan lingkungan yang tidak terduga?]],[1]kode!A$2:B$3,2,FALSE)</f>
        <v>1</v>
      </c>
      <c r="V42" s="26" t="s">
        <v>174</v>
      </c>
      <c r="W42" s="26">
        <f>VLOOKUP(Form_Responses13[[#This Row],[Apakah anda merasa bahwa daya juang (resiliensi diri) adalah keterampilan yang penting untuk masa depan?]],[1]kode!A$2:B$3,2,FALSE)</f>
        <v>1</v>
      </c>
      <c r="X42" s="26" t="s">
        <v>174</v>
      </c>
      <c r="Y42" s="26">
        <f>VLOOKUP(Form_Responses13[[#This Row],[Apakah anda merasa bahwa daya juang (resiliensi diri) berperan dalam membantu individu  mengelola tekanan sosial?]],[1]kode!A$2:B$3,2,FALSE)</f>
        <v>1</v>
      </c>
      <c r="Z42" s="26" t="s">
        <v>174</v>
      </c>
      <c r="AA42" s="26">
        <f>VLOOKUP(Form_Responses13[[#This Row],[Apakah penyesuaian diri (perilaku  adaptif) adalah pelampiasan dari seseorang karena orang-orang di sekitarnya?]],[1]kode!A$2:B$3,2,FALSE)</f>
        <v>1</v>
      </c>
      <c r="AB42" s="26" t="s">
        <v>174</v>
      </c>
      <c r="AC42" s="26">
        <f>VLOOKUP(Form_Responses13[[#This Row],[
Seseorang perlu memiliki kemampuan untuk menyesuaikan diri dengan norma atau standar yang ada di lingkungan sosialnya?]],[1]kode!A$2:B$3,2,FALSE)</f>
        <v>1</v>
      </c>
      <c r="AD42" s="26" t="s">
        <v>174</v>
      </c>
      <c r="AE42" s="26">
        <f>VLOOKUP(Form_Responses13[[#This Row],[Daya juang (Resiliensi) yang tinggi akan cenderung lebih mampu menghadapi tantangan dan stres dalam kehidupannya?]],[1]kode!A$2:B$3,2,FALSE)</f>
        <v>1</v>
      </c>
      <c r="AF42" s="26" t="s">
        <v>174</v>
      </c>
      <c r="AG42" s="26">
        <f>VLOOKUP(Form_Responses13[[#This Row],[Status ekonomi mempengaruhi terjadinya penyesuaian diri (perilaku adaptif) dan daya juang (resiliensi) individu?]],[1]kode!A$2:B$3,2,FALSE)</f>
        <v>1</v>
      </c>
      <c r="AH42" s="26" t="s">
        <v>174</v>
      </c>
      <c r="AI42" s="26">
        <f>VLOOKUP(Form_Responses13[[#This Row],[Kepribadian seseorang yang berbeda-beda mempengaruhi terjadinya penyesuaian diri (perilaku adaptif) dan daya juang (resiliensi) individu?]],[1]kode!A$2:B$3,2,FALSE)</f>
        <v>1</v>
      </c>
      <c r="AJ42" s="26" t="s">
        <v>174</v>
      </c>
      <c r="AK42" s="26">
        <f>VLOOKUP(Form_Responses13[[#This Row],[Apakah faktor keluarga penting dalam membentuk penyesuaian diri?]],[1]kode!A$2:B$3,2,FALSE)</f>
        <v>1</v>
      </c>
      <c r="AL42" s="26" t="s">
        <v>174</v>
      </c>
      <c r="AM42" s="26">
        <f>VLOOKUP(Form_Responses13[[#This Row],[Meningkatkan ketahanan individu dan menurunkan tingkat stres adalah cara efikasi diri yang baik?]],[1]kode!A$2:B$3,2,FALSE)</f>
        <v>1</v>
      </c>
      <c r="AN42" s="26" t="s">
        <v>174</v>
      </c>
      <c r="AO42" s="26">
        <f>VLOOKUP(Form_Responses13[[#This Row],[
Adanya keterampilan yang baik dalam berinteraksi untuk beradaptasi dengan penyesuaian diri (perilaku adaptif)?]],[1]kode!A$2:B$3,2,FALSE)</f>
        <v>1</v>
      </c>
      <c r="AP42" s="26" t="s">
        <v>174</v>
      </c>
      <c r="AQ42" s="32">
        <f>VLOOKUP(Form_Responses13[[#This Row],[Individu yang berhasil memenuhi kebutuhan dan menyelesaikan masalahnya, maka akan terjadinya perilaku yang adaptif?]],[1]kode!A$2:B$3,2,FALSE)</f>
        <v>1</v>
      </c>
    </row>
    <row r="43" spans="1:43" ht="25" x14ac:dyDescent="0.25">
      <c r="A43" s="26" t="s">
        <v>232</v>
      </c>
      <c r="B43" s="26" t="s">
        <v>233</v>
      </c>
      <c r="C43" s="27" t="s">
        <v>37</v>
      </c>
      <c r="D43" s="26" t="s">
        <v>174</v>
      </c>
      <c r="E43" s="28">
        <f>VLOOKUP(Form_Responses13[[#This Row],[Apakah penyesuaian diri ( perilaku adaptif ) membantu seseorang menyesuaikan diri dengan lingkungannya?]],[1]kode!A$1:B$3,2,FALSE)</f>
        <v>1</v>
      </c>
      <c r="F43" s="26" t="s">
        <v>174</v>
      </c>
      <c r="G43" s="26">
        <f>VLOOKUP(Form_Responses13[[#This Row],[Apakah daya juang (resiliensi) diri dapat membantu seseorang menghadapi tekanan atau masalah sehari-hari?]],[1]kode!A$2:B$3,2,FALSE)</f>
        <v>1</v>
      </c>
      <c r="H43" s="26" t="s">
        <v>174</v>
      </c>
      <c r="I43" s="26">
        <f>VLOOKUP(Form_Responses13[[#This Row],[Apakah penyesuaian diri (perilaku adaptif) dipengaruhi oleh kemampuan daya juang (resiliensi) seseorang?]],[1]kode!A$2:B$3,2,FALSE)</f>
        <v>1</v>
      </c>
      <c r="J43" s="26" t="s">
        <v>174</v>
      </c>
      <c r="K43" s="26">
        <f>VLOOKUP(Form_Responses13[[#This Row],[Apakah daya juang (resiliensi) diri dapat di kembangkan melalui pengalaman hidup?]],[1]kode!A$2:B$3,2,FALSE)</f>
        <v>1</v>
      </c>
      <c r="L43" s="26" t="s">
        <v>174</v>
      </c>
      <c r="M43" s="26">
        <f>VLOOKUP(Form_Responses13[[#This Row],[Apakah anda percaya bahwa seseorang dengan daya juang (resiliensi) tinggi lebih mudah beradaptasi dengan perubahan?]],[1]kode!A$2:B$3,2,FALSE)</f>
        <v>1</v>
      </c>
      <c r="N43" s="26" t="s">
        <v>174</v>
      </c>
      <c r="O43" s="26">
        <f>VLOOKUP(Form_Responses13[[#This Row],[Apakah penyesuaian diri (perilaku adaptif) penting untuk membantu seseorang menghadapi tantangan dalam kehidupan?]],[1]kode!A$2:B$3,2,FALSE)</f>
        <v>1</v>
      </c>
      <c r="P43" s="26" t="s">
        <v>174</v>
      </c>
      <c r="Q43" s="26">
        <f>VLOOKUP(Form_Responses13[[#This Row],[Apakah daya juang (resiliensi) dapat membantu seseorang mengelola emosinya dalam situasi sulit?]],[1]kode!A$2:B$3,2,FALSE)</f>
        <v>1</v>
      </c>
      <c r="R43" s="26" t="s">
        <v>186</v>
      </c>
      <c r="S43" s="26">
        <f>VLOOKUP(Form_Responses13[[#This Row],[Apakah anda memahami bahwa daya juang (resiliensi diri) adalah kemampuan untuk bangkit dari kegagalan?]],[1]kode!A$2:B$3,2,FALSE)</f>
        <v>0</v>
      </c>
      <c r="T43" s="26" t="s">
        <v>174</v>
      </c>
      <c r="U43" s="26">
        <f>VLOOKUP(Form_Responses13[[#This Row],[Apakah penyesuaian diri (perilaku adaptif) membantu seseorang mengatasi perubahan lingkungan yang tidak terduga?]],[1]kode!A$2:B$3,2,FALSE)</f>
        <v>1</v>
      </c>
      <c r="V43" s="26" t="s">
        <v>174</v>
      </c>
      <c r="W43" s="26">
        <f>VLOOKUP(Form_Responses13[[#This Row],[Apakah anda merasa bahwa daya juang (resiliensi diri) adalah keterampilan yang penting untuk masa depan?]],[1]kode!A$2:B$3,2,FALSE)</f>
        <v>1</v>
      </c>
      <c r="X43" s="26" t="s">
        <v>174</v>
      </c>
      <c r="Y43" s="26">
        <f>VLOOKUP(Form_Responses13[[#This Row],[Apakah anda merasa bahwa daya juang (resiliensi diri) berperan dalam membantu individu  mengelola tekanan sosial?]],[1]kode!A$2:B$3,2,FALSE)</f>
        <v>1</v>
      </c>
      <c r="Z43" s="26" t="s">
        <v>186</v>
      </c>
      <c r="AA43" s="26">
        <f>VLOOKUP(Form_Responses13[[#This Row],[Apakah penyesuaian diri (perilaku  adaptif) adalah pelampiasan dari seseorang karena orang-orang di sekitarnya?]],[1]kode!A$2:B$3,2,FALSE)</f>
        <v>0</v>
      </c>
      <c r="AB43" s="26" t="s">
        <v>174</v>
      </c>
      <c r="AC43" s="26">
        <f>VLOOKUP(Form_Responses13[[#This Row],[
Seseorang perlu memiliki kemampuan untuk menyesuaikan diri dengan norma atau standar yang ada di lingkungan sosialnya?]],[1]kode!A$2:B$3,2,FALSE)</f>
        <v>1</v>
      </c>
      <c r="AD43" s="26" t="s">
        <v>174</v>
      </c>
      <c r="AE43" s="26">
        <f>VLOOKUP(Form_Responses13[[#This Row],[Daya juang (Resiliensi) yang tinggi akan cenderung lebih mampu menghadapi tantangan dan stres dalam kehidupannya?]],[1]kode!A$2:B$3,2,FALSE)</f>
        <v>1</v>
      </c>
      <c r="AF43" s="26" t="s">
        <v>174</v>
      </c>
      <c r="AG43" s="26">
        <f>VLOOKUP(Form_Responses13[[#This Row],[Status ekonomi mempengaruhi terjadinya penyesuaian diri (perilaku adaptif) dan daya juang (resiliensi) individu?]],[1]kode!A$2:B$3,2,FALSE)</f>
        <v>1</v>
      </c>
      <c r="AH43" s="26" t="s">
        <v>174</v>
      </c>
      <c r="AI43" s="26">
        <f>VLOOKUP(Form_Responses13[[#This Row],[Kepribadian seseorang yang berbeda-beda mempengaruhi terjadinya penyesuaian diri (perilaku adaptif) dan daya juang (resiliensi) individu?]],[1]kode!A$2:B$3,2,FALSE)</f>
        <v>1</v>
      </c>
      <c r="AJ43" s="26" t="s">
        <v>174</v>
      </c>
      <c r="AK43" s="26">
        <f>VLOOKUP(Form_Responses13[[#This Row],[Apakah faktor keluarga penting dalam membentuk penyesuaian diri?]],[1]kode!A$2:B$3,2,FALSE)</f>
        <v>1</v>
      </c>
      <c r="AL43" s="26" t="s">
        <v>174</v>
      </c>
      <c r="AM43" s="26">
        <f>VLOOKUP(Form_Responses13[[#This Row],[Meningkatkan ketahanan individu dan menurunkan tingkat stres adalah cara efikasi diri yang baik?]],[1]kode!A$2:B$3,2,FALSE)</f>
        <v>1</v>
      </c>
      <c r="AN43" s="26" t="s">
        <v>174</v>
      </c>
      <c r="AO43" s="26">
        <f>VLOOKUP(Form_Responses13[[#This Row],[
Adanya keterampilan yang baik dalam berinteraksi untuk beradaptasi dengan penyesuaian diri (perilaku adaptif)?]],[1]kode!A$2:B$3,2,FALSE)</f>
        <v>1</v>
      </c>
      <c r="AP43" s="26" t="s">
        <v>174</v>
      </c>
      <c r="AQ43" s="32">
        <f>VLOOKUP(Form_Responses13[[#This Row],[Individu yang berhasil memenuhi kebutuhan dan menyelesaikan masalahnya, maka akan terjadinya perilaku yang adaptif?]],[1]kode!A$2:B$3,2,FALSE)</f>
        <v>1</v>
      </c>
    </row>
    <row r="44" spans="1:43" ht="25" x14ac:dyDescent="0.25">
      <c r="A44" s="26" t="s">
        <v>41</v>
      </c>
      <c r="B44" s="26" t="s">
        <v>234</v>
      </c>
      <c r="C44" s="27" t="s">
        <v>26</v>
      </c>
      <c r="D44" s="26" t="s">
        <v>174</v>
      </c>
      <c r="E44" s="28">
        <f>VLOOKUP(Form_Responses13[[#This Row],[Apakah penyesuaian diri ( perilaku adaptif ) membantu seseorang menyesuaikan diri dengan lingkungannya?]],[1]kode!A$1:B$3,2,FALSE)</f>
        <v>1</v>
      </c>
      <c r="F44" s="26" t="s">
        <v>186</v>
      </c>
      <c r="G44" s="26">
        <f>VLOOKUP(Form_Responses13[[#This Row],[Apakah daya juang (resiliensi) diri dapat membantu seseorang menghadapi tekanan atau masalah sehari-hari?]],[1]kode!A$2:B$3,2,FALSE)</f>
        <v>0</v>
      </c>
      <c r="H44" s="26" t="s">
        <v>186</v>
      </c>
      <c r="I44" s="26">
        <f>VLOOKUP(Form_Responses13[[#This Row],[Apakah penyesuaian diri (perilaku adaptif) dipengaruhi oleh kemampuan daya juang (resiliensi) seseorang?]],[1]kode!A$2:B$3,2,FALSE)</f>
        <v>0</v>
      </c>
      <c r="J44" s="26" t="s">
        <v>174</v>
      </c>
      <c r="K44" s="26">
        <f>VLOOKUP(Form_Responses13[[#This Row],[Apakah daya juang (resiliensi) diri dapat di kembangkan melalui pengalaman hidup?]],[1]kode!A$2:B$3,2,FALSE)</f>
        <v>1</v>
      </c>
      <c r="L44" s="26" t="s">
        <v>186</v>
      </c>
      <c r="M44" s="26">
        <f>VLOOKUP(Form_Responses13[[#This Row],[Apakah anda percaya bahwa seseorang dengan daya juang (resiliensi) tinggi lebih mudah beradaptasi dengan perubahan?]],[1]kode!A$2:B$3,2,FALSE)</f>
        <v>0</v>
      </c>
      <c r="N44" s="26" t="s">
        <v>174</v>
      </c>
      <c r="O44" s="26">
        <f>VLOOKUP(Form_Responses13[[#This Row],[Apakah penyesuaian diri (perilaku adaptif) penting untuk membantu seseorang menghadapi tantangan dalam kehidupan?]],[1]kode!A$2:B$3,2,FALSE)</f>
        <v>1</v>
      </c>
      <c r="P44" s="26" t="s">
        <v>174</v>
      </c>
      <c r="Q44" s="26">
        <f>VLOOKUP(Form_Responses13[[#This Row],[Apakah daya juang (resiliensi) dapat membantu seseorang mengelola emosinya dalam situasi sulit?]],[1]kode!A$2:B$3,2,FALSE)</f>
        <v>1</v>
      </c>
      <c r="R44" s="26" t="s">
        <v>186</v>
      </c>
      <c r="S44" s="26">
        <f>VLOOKUP(Form_Responses13[[#This Row],[Apakah anda memahami bahwa daya juang (resiliensi diri) adalah kemampuan untuk bangkit dari kegagalan?]],[1]kode!A$2:B$3,2,FALSE)</f>
        <v>0</v>
      </c>
      <c r="T44" s="26" t="s">
        <v>174</v>
      </c>
      <c r="U44" s="26">
        <f>VLOOKUP(Form_Responses13[[#This Row],[Apakah penyesuaian diri (perilaku adaptif) membantu seseorang mengatasi perubahan lingkungan yang tidak terduga?]],[1]kode!A$2:B$3,2,FALSE)</f>
        <v>1</v>
      </c>
      <c r="V44" s="26" t="s">
        <v>186</v>
      </c>
      <c r="W44" s="26">
        <f>VLOOKUP(Form_Responses13[[#This Row],[Apakah anda merasa bahwa daya juang (resiliensi diri) adalah keterampilan yang penting untuk masa depan?]],[1]kode!A$2:B$3,2,FALSE)</f>
        <v>0</v>
      </c>
      <c r="X44" s="26" t="s">
        <v>174</v>
      </c>
      <c r="Y44" s="26">
        <f>VLOOKUP(Form_Responses13[[#This Row],[Apakah anda merasa bahwa daya juang (resiliensi diri) berperan dalam membantu individu  mengelola tekanan sosial?]],[1]kode!A$2:B$3,2,FALSE)</f>
        <v>1</v>
      </c>
      <c r="Z44" s="26" t="s">
        <v>186</v>
      </c>
      <c r="AA44" s="26">
        <f>VLOOKUP(Form_Responses13[[#This Row],[Apakah penyesuaian diri (perilaku  adaptif) adalah pelampiasan dari seseorang karena orang-orang di sekitarnya?]],[1]kode!A$2:B$3,2,FALSE)</f>
        <v>0</v>
      </c>
      <c r="AB44" s="26" t="s">
        <v>174</v>
      </c>
      <c r="AC44" s="26">
        <f>VLOOKUP(Form_Responses13[[#This Row],[
Seseorang perlu memiliki kemampuan untuk menyesuaikan diri dengan norma atau standar yang ada di lingkungan sosialnya?]],[1]kode!A$2:B$3,2,FALSE)</f>
        <v>1</v>
      </c>
      <c r="AD44" s="26" t="s">
        <v>186</v>
      </c>
      <c r="AE44" s="26">
        <f>VLOOKUP(Form_Responses13[[#This Row],[Daya juang (Resiliensi) yang tinggi akan cenderung lebih mampu menghadapi tantangan dan stres dalam kehidupannya?]],[1]kode!A$2:B$3,2,FALSE)</f>
        <v>0</v>
      </c>
      <c r="AF44" s="26" t="s">
        <v>174</v>
      </c>
      <c r="AG44" s="26">
        <f>VLOOKUP(Form_Responses13[[#This Row],[Status ekonomi mempengaruhi terjadinya penyesuaian diri (perilaku adaptif) dan daya juang (resiliensi) individu?]],[1]kode!A$2:B$3,2,FALSE)</f>
        <v>1</v>
      </c>
      <c r="AH44" s="26" t="s">
        <v>186</v>
      </c>
      <c r="AI44" s="26">
        <f>VLOOKUP(Form_Responses13[[#This Row],[Kepribadian seseorang yang berbeda-beda mempengaruhi terjadinya penyesuaian diri (perilaku adaptif) dan daya juang (resiliensi) individu?]],[1]kode!A$2:B$3,2,FALSE)</f>
        <v>0</v>
      </c>
      <c r="AJ44" s="26" t="s">
        <v>174</v>
      </c>
      <c r="AK44" s="26">
        <f>VLOOKUP(Form_Responses13[[#This Row],[Apakah faktor keluarga penting dalam membentuk penyesuaian diri?]],[1]kode!A$2:B$3,2,FALSE)</f>
        <v>1</v>
      </c>
      <c r="AL44" s="26" t="s">
        <v>174</v>
      </c>
      <c r="AM44" s="26">
        <f>VLOOKUP(Form_Responses13[[#This Row],[Meningkatkan ketahanan individu dan menurunkan tingkat stres adalah cara efikasi diri yang baik?]],[1]kode!A$2:B$3,2,FALSE)</f>
        <v>1</v>
      </c>
      <c r="AN44" s="26" t="s">
        <v>186</v>
      </c>
      <c r="AO44" s="26">
        <f>VLOOKUP(Form_Responses13[[#This Row],[
Adanya keterampilan yang baik dalam berinteraksi untuk beradaptasi dengan penyesuaian diri (perilaku adaptif)?]],[1]kode!A$2:B$3,2,FALSE)</f>
        <v>0</v>
      </c>
      <c r="AP44" s="26" t="s">
        <v>174</v>
      </c>
      <c r="AQ44" s="32">
        <f>VLOOKUP(Form_Responses13[[#This Row],[Individu yang berhasil memenuhi kebutuhan dan menyelesaikan masalahnya, maka akan terjadinya perilaku yang adaptif?]],[1]kode!A$2:B$3,2,FALSE)</f>
        <v>1</v>
      </c>
    </row>
    <row r="45" spans="1:43" ht="25" x14ac:dyDescent="0.25">
      <c r="A45" s="26" t="s">
        <v>93</v>
      </c>
      <c r="B45" s="26" t="s">
        <v>235</v>
      </c>
      <c r="C45" s="27" t="s">
        <v>70</v>
      </c>
      <c r="D45" s="26" t="s">
        <v>174</v>
      </c>
      <c r="E45" s="28">
        <f>VLOOKUP(Form_Responses13[[#This Row],[Apakah penyesuaian diri ( perilaku adaptif ) membantu seseorang menyesuaikan diri dengan lingkungannya?]],[1]kode!A$1:B$3,2,FALSE)</f>
        <v>1</v>
      </c>
      <c r="F45" s="26" t="s">
        <v>174</v>
      </c>
      <c r="G45" s="26">
        <f>VLOOKUP(Form_Responses13[[#This Row],[Apakah daya juang (resiliensi) diri dapat membantu seseorang menghadapi tekanan atau masalah sehari-hari?]],[1]kode!A$2:B$3,2,FALSE)</f>
        <v>1</v>
      </c>
      <c r="H45" s="26" t="s">
        <v>174</v>
      </c>
      <c r="I45" s="26">
        <f>VLOOKUP(Form_Responses13[[#This Row],[Apakah penyesuaian diri (perilaku adaptif) dipengaruhi oleh kemampuan daya juang (resiliensi) seseorang?]],[1]kode!A$2:B$3,2,FALSE)</f>
        <v>1</v>
      </c>
      <c r="J45" s="26" t="s">
        <v>186</v>
      </c>
      <c r="K45" s="26">
        <f>VLOOKUP(Form_Responses13[[#This Row],[Apakah daya juang (resiliensi) diri dapat di kembangkan melalui pengalaman hidup?]],[1]kode!A$2:B$3,2,FALSE)</f>
        <v>0</v>
      </c>
      <c r="L45" s="26" t="s">
        <v>174</v>
      </c>
      <c r="M45" s="26">
        <f>VLOOKUP(Form_Responses13[[#This Row],[Apakah anda percaya bahwa seseorang dengan daya juang (resiliensi) tinggi lebih mudah beradaptasi dengan perubahan?]],[1]kode!A$2:B$3,2,FALSE)</f>
        <v>1</v>
      </c>
      <c r="N45" s="26" t="s">
        <v>174</v>
      </c>
      <c r="O45" s="26">
        <f>VLOOKUP(Form_Responses13[[#This Row],[Apakah penyesuaian diri (perilaku adaptif) penting untuk membantu seseorang menghadapi tantangan dalam kehidupan?]],[1]kode!A$2:B$3,2,FALSE)</f>
        <v>1</v>
      </c>
      <c r="P45" s="26" t="s">
        <v>174</v>
      </c>
      <c r="Q45" s="26">
        <f>VLOOKUP(Form_Responses13[[#This Row],[Apakah daya juang (resiliensi) dapat membantu seseorang mengelola emosinya dalam situasi sulit?]],[1]kode!A$2:B$3,2,FALSE)</f>
        <v>1</v>
      </c>
      <c r="R45" s="26" t="s">
        <v>186</v>
      </c>
      <c r="S45" s="26">
        <f>VLOOKUP(Form_Responses13[[#This Row],[Apakah anda memahami bahwa daya juang (resiliensi diri) adalah kemampuan untuk bangkit dari kegagalan?]],[1]kode!A$2:B$3,2,FALSE)</f>
        <v>0</v>
      </c>
      <c r="T45" s="26" t="s">
        <v>174</v>
      </c>
      <c r="U45" s="26">
        <f>VLOOKUP(Form_Responses13[[#This Row],[Apakah penyesuaian diri (perilaku adaptif) membantu seseorang mengatasi perubahan lingkungan yang tidak terduga?]],[1]kode!A$2:B$3,2,FALSE)</f>
        <v>1</v>
      </c>
      <c r="V45" s="26" t="s">
        <v>174</v>
      </c>
      <c r="W45" s="26">
        <f>VLOOKUP(Form_Responses13[[#This Row],[Apakah anda merasa bahwa daya juang (resiliensi diri) adalah keterampilan yang penting untuk masa depan?]],[1]kode!A$2:B$3,2,FALSE)</f>
        <v>1</v>
      </c>
      <c r="X45" s="26" t="s">
        <v>174</v>
      </c>
      <c r="Y45" s="26">
        <f>VLOOKUP(Form_Responses13[[#This Row],[Apakah anda merasa bahwa daya juang (resiliensi diri) berperan dalam membantu individu  mengelola tekanan sosial?]],[1]kode!A$2:B$3,2,FALSE)</f>
        <v>1</v>
      </c>
      <c r="Z45" s="26" t="s">
        <v>174</v>
      </c>
      <c r="AA45" s="26">
        <f>VLOOKUP(Form_Responses13[[#This Row],[Apakah penyesuaian diri (perilaku  adaptif) adalah pelampiasan dari seseorang karena orang-orang di sekitarnya?]],[1]kode!A$2:B$3,2,FALSE)</f>
        <v>1</v>
      </c>
      <c r="AB45" s="26" t="s">
        <v>174</v>
      </c>
      <c r="AC45" s="26">
        <f>VLOOKUP(Form_Responses13[[#This Row],[
Seseorang perlu memiliki kemampuan untuk menyesuaikan diri dengan norma atau standar yang ada di lingkungan sosialnya?]],[1]kode!A$2:B$3,2,FALSE)</f>
        <v>1</v>
      </c>
      <c r="AD45" s="26" t="s">
        <v>174</v>
      </c>
      <c r="AE45" s="26">
        <f>VLOOKUP(Form_Responses13[[#This Row],[Daya juang (Resiliensi) yang tinggi akan cenderung lebih mampu menghadapi tantangan dan stres dalam kehidupannya?]],[1]kode!A$2:B$3,2,FALSE)</f>
        <v>1</v>
      </c>
      <c r="AF45" s="26" t="s">
        <v>186</v>
      </c>
      <c r="AG45" s="26">
        <f>VLOOKUP(Form_Responses13[[#This Row],[Status ekonomi mempengaruhi terjadinya penyesuaian diri (perilaku adaptif) dan daya juang (resiliensi) individu?]],[1]kode!A$2:B$3,2,FALSE)</f>
        <v>0</v>
      </c>
      <c r="AH45" s="26" t="s">
        <v>174</v>
      </c>
      <c r="AI45" s="26">
        <f>VLOOKUP(Form_Responses13[[#This Row],[Kepribadian seseorang yang berbeda-beda mempengaruhi terjadinya penyesuaian diri (perilaku adaptif) dan daya juang (resiliensi) individu?]],[1]kode!A$2:B$3,2,FALSE)</f>
        <v>1</v>
      </c>
      <c r="AJ45" s="26" t="s">
        <v>174</v>
      </c>
      <c r="AK45" s="26">
        <f>VLOOKUP(Form_Responses13[[#This Row],[Apakah faktor keluarga penting dalam membentuk penyesuaian diri?]],[1]kode!A$2:B$3,2,FALSE)</f>
        <v>1</v>
      </c>
      <c r="AL45" s="26" t="s">
        <v>174</v>
      </c>
      <c r="AM45" s="26">
        <f>VLOOKUP(Form_Responses13[[#This Row],[Meningkatkan ketahanan individu dan menurunkan tingkat stres adalah cara efikasi diri yang baik?]],[1]kode!A$2:B$3,2,FALSE)</f>
        <v>1</v>
      </c>
      <c r="AN45" s="26" t="s">
        <v>174</v>
      </c>
      <c r="AO45" s="26">
        <f>VLOOKUP(Form_Responses13[[#This Row],[
Adanya keterampilan yang baik dalam berinteraksi untuk beradaptasi dengan penyesuaian diri (perilaku adaptif)?]],[1]kode!A$2:B$3,2,FALSE)</f>
        <v>1</v>
      </c>
      <c r="AP45" s="26" t="s">
        <v>174</v>
      </c>
      <c r="AQ45" s="32">
        <f>VLOOKUP(Form_Responses13[[#This Row],[Individu yang berhasil memenuhi kebutuhan dan menyelesaikan masalahnya, maka akan terjadinya perilaku yang adaptif?]],[1]kode!A$2:B$3,2,FALSE)</f>
        <v>1</v>
      </c>
    </row>
    <row r="46" spans="1:43" ht="25" x14ac:dyDescent="0.25">
      <c r="A46" s="26" t="s">
        <v>236</v>
      </c>
      <c r="B46" s="26" t="s">
        <v>237</v>
      </c>
      <c r="C46" s="27" t="s">
        <v>70</v>
      </c>
      <c r="D46" s="26" t="s">
        <v>174</v>
      </c>
      <c r="E46" s="28">
        <f>VLOOKUP(Form_Responses13[[#This Row],[Apakah penyesuaian diri ( perilaku adaptif ) membantu seseorang menyesuaikan diri dengan lingkungannya?]],[1]kode!A$1:B$3,2,FALSE)</f>
        <v>1</v>
      </c>
      <c r="F46" s="26" t="s">
        <v>174</v>
      </c>
      <c r="G46" s="26">
        <f>VLOOKUP(Form_Responses13[[#This Row],[Apakah daya juang (resiliensi) diri dapat membantu seseorang menghadapi tekanan atau masalah sehari-hari?]],[1]kode!A$2:B$3,2,FALSE)</f>
        <v>1</v>
      </c>
      <c r="H46" s="26" t="s">
        <v>174</v>
      </c>
      <c r="I46" s="26">
        <f>VLOOKUP(Form_Responses13[[#This Row],[Apakah penyesuaian diri (perilaku adaptif) dipengaruhi oleh kemampuan daya juang (resiliensi) seseorang?]],[1]kode!A$2:B$3,2,FALSE)</f>
        <v>1</v>
      </c>
      <c r="J46" s="26" t="s">
        <v>174</v>
      </c>
      <c r="K46" s="26">
        <f>VLOOKUP(Form_Responses13[[#This Row],[Apakah daya juang (resiliensi) diri dapat di kembangkan melalui pengalaman hidup?]],[1]kode!A$2:B$3,2,FALSE)</f>
        <v>1</v>
      </c>
      <c r="L46" s="26" t="s">
        <v>174</v>
      </c>
      <c r="M46" s="26">
        <f>VLOOKUP(Form_Responses13[[#This Row],[Apakah anda percaya bahwa seseorang dengan daya juang (resiliensi) tinggi lebih mudah beradaptasi dengan perubahan?]],[1]kode!A$2:B$3,2,FALSE)</f>
        <v>1</v>
      </c>
      <c r="N46" s="26" t="s">
        <v>174</v>
      </c>
      <c r="O46" s="26">
        <f>VLOOKUP(Form_Responses13[[#This Row],[Apakah penyesuaian diri (perilaku adaptif) penting untuk membantu seseorang menghadapi tantangan dalam kehidupan?]],[1]kode!A$2:B$3,2,FALSE)</f>
        <v>1</v>
      </c>
      <c r="P46" s="26" t="s">
        <v>174</v>
      </c>
      <c r="Q46" s="26">
        <f>VLOOKUP(Form_Responses13[[#This Row],[Apakah daya juang (resiliensi) dapat membantu seseorang mengelola emosinya dalam situasi sulit?]],[1]kode!A$2:B$3,2,FALSE)</f>
        <v>1</v>
      </c>
      <c r="R46" s="26" t="s">
        <v>174</v>
      </c>
      <c r="S46" s="26">
        <f>VLOOKUP(Form_Responses13[[#This Row],[Apakah anda memahami bahwa daya juang (resiliensi diri) adalah kemampuan untuk bangkit dari kegagalan?]],[1]kode!A$2:B$3,2,FALSE)</f>
        <v>1</v>
      </c>
      <c r="T46" s="26" t="s">
        <v>174</v>
      </c>
      <c r="U46" s="26">
        <f>VLOOKUP(Form_Responses13[[#This Row],[Apakah penyesuaian diri (perilaku adaptif) membantu seseorang mengatasi perubahan lingkungan yang tidak terduga?]],[1]kode!A$2:B$3,2,FALSE)</f>
        <v>1</v>
      </c>
      <c r="V46" s="26" t="s">
        <v>174</v>
      </c>
      <c r="W46" s="26">
        <f>VLOOKUP(Form_Responses13[[#This Row],[Apakah anda merasa bahwa daya juang (resiliensi diri) adalah keterampilan yang penting untuk masa depan?]],[1]kode!A$2:B$3,2,FALSE)</f>
        <v>1</v>
      </c>
      <c r="X46" s="26" t="s">
        <v>174</v>
      </c>
      <c r="Y46" s="26">
        <f>VLOOKUP(Form_Responses13[[#This Row],[Apakah anda merasa bahwa daya juang (resiliensi diri) berperan dalam membantu individu  mengelola tekanan sosial?]],[1]kode!A$2:B$3,2,FALSE)</f>
        <v>1</v>
      </c>
      <c r="Z46" s="26" t="s">
        <v>174</v>
      </c>
      <c r="AA46" s="26">
        <f>VLOOKUP(Form_Responses13[[#This Row],[Apakah penyesuaian diri (perilaku  adaptif) adalah pelampiasan dari seseorang karena orang-orang di sekitarnya?]],[1]kode!A$2:B$3,2,FALSE)</f>
        <v>1</v>
      </c>
      <c r="AB46" s="26" t="s">
        <v>174</v>
      </c>
      <c r="AC46" s="26">
        <f>VLOOKUP(Form_Responses13[[#This Row],[
Seseorang perlu memiliki kemampuan untuk menyesuaikan diri dengan norma atau standar yang ada di lingkungan sosialnya?]],[1]kode!A$2:B$3,2,FALSE)</f>
        <v>1</v>
      </c>
      <c r="AD46" s="26" t="s">
        <v>174</v>
      </c>
      <c r="AE46" s="26">
        <f>VLOOKUP(Form_Responses13[[#This Row],[Daya juang (Resiliensi) yang tinggi akan cenderung lebih mampu menghadapi tantangan dan stres dalam kehidupannya?]],[1]kode!A$2:B$3,2,FALSE)</f>
        <v>1</v>
      </c>
      <c r="AF46" s="26" t="s">
        <v>174</v>
      </c>
      <c r="AG46" s="26">
        <f>VLOOKUP(Form_Responses13[[#This Row],[Status ekonomi mempengaruhi terjadinya penyesuaian diri (perilaku adaptif) dan daya juang (resiliensi) individu?]],[1]kode!A$2:B$3,2,FALSE)</f>
        <v>1</v>
      </c>
      <c r="AH46" s="26" t="s">
        <v>174</v>
      </c>
      <c r="AI46" s="26">
        <f>VLOOKUP(Form_Responses13[[#This Row],[Kepribadian seseorang yang berbeda-beda mempengaruhi terjadinya penyesuaian diri (perilaku adaptif) dan daya juang (resiliensi) individu?]],[1]kode!A$2:B$3,2,FALSE)</f>
        <v>1</v>
      </c>
      <c r="AJ46" s="26" t="s">
        <v>174</v>
      </c>
      <c r="AK46" s="26">
        <f>VLOOKUP(Form_Responses13[[#This Row],[Apakah faktor keluarga penting dalam membentuk penyesuaian diri?]],[1]kode!A$2:B$3,2,FALSE)</f>
        <v>1</v>
      </c>
      <c r="AL46" s="26" t="s">
        <v>174</v>
      </c>
      <c r="AM46" s="26">
        <f>VLOOKUP(Form_Responses13[[#This Row],[Meningkatkan ketahanan individu dan menurunkan tingkat stres adalah cara efikasi diri yang baik?]],[1]kode!A$2:B$3,2,FALSE)</f>
        <v>1</v>
      </c>
      <c r="AN46" s="26" t="s">
        <v>174</v>
      </c>
      <c r="AO46" s="26">
        <f>VLOOKUP(Form_Responses13[[#This Row],[
Adanya keterampilan yang baik dalam berinteraksi untuk beradaptasi dengan penyesuaian diri (perilaku adaptif)?]],[1]kode!A$2:B$3,2,FALSE)</f>
        <v>1</v>
      </c>
      <c r="AP46" s="26" t="s">
        <v>174</v>
      </c>
      <c r="AQ46" s="32">
        <f>VLOOKUP(Form_Responses13[[#This Row],[Individu yang berhasil memenuhi kebutuhan dan menyelesaikan masalahnya, maka akan terjadinya perilaku yang adaptif?]],[1]kode!A$2:B$3,2,FALSE)</f>
        <v>1</v>
      </c>
    </row>
    <row r="47" spans="1:43" ht="25" x14ac:dyDescent="0.25">
      <c r="A47" s="26" t="s">
        <v>238</v>
      </c>
      <c r="B47" s="26" t="s">
        <v>30</v>
      </c>
      <c r="C47" s="27" t="s">
        <v>31</v>
      </c>
      <c r="D47" s="26" t="s">
        <v>174</v>
      </c>
      <c r="E47" s="28">
        <f>VLOOKUP(Form_Responses13[[#This Row],[Apakah penyesuaian diri ( perilaku adaptif ) membantu seseorang menyesuaikan diri dengan lingkungannya?]],[1]kode!A$1:B$3,2,FALSE)</f>
        <v>1</v>
      </c>
      <c r="F47" s="26" t="s">
        <v>174</v>
      </c>
      <c r="G47" s="26">
        <f>VLOOKUP(Form_Responses13[[#This Row],[Apakah daya juang (resiliensi) diri dapat membantu seseorang menghadapi tekanan atau masalah sehari-hari?]],[1]kode!A$2:B$3,2,FALSE)</f>
        <v>1</v>
      </c>
      <c r="H47" s="26" t="s">
        <v>174</v>
      </c>
      <c r="I47" s="26">
        <f>VLOOKUP(Form_Responses13[[#This Row],[Apakah penyesuaian diri (perilaku adaptif) dipengaruhi oleh kemampuan daya juang (resiliensi) seseorang?]],[1]kode!A$2:B$3,2,FALSE)</f>
        <v>1</v>
      </c>
      <c r="J47" s="26" t="s">
        <v>174</v>
      </c>
      <c r="K47" s="26">
        <f>VLOOKUP(Form_Responses13[[#This Row],[Apakah daya juang (resiliensi) diri dapat di kembangkan melalui pengalaman hidup?]],[1]kode!A$2:B$3,2,FALSE)</f>
        <v>1</v>
      </c>
      <c r="L47" s="26" t="s">
        <v>174</v>
      </c>
      <c r="M47" s="26">
        <f>VLOOKUP(Form_Responses13[[#This Row],[Apakah anda percaya bahwa seseorang dengan daya juang (resiliensi) tinggi lebih mudah beradaptasi dengan perubahan?]],[1]kode!A$2:B$3,2,FALSE)</f>
        <v>1</v>
      </c>
      <c r="N47" s="26" t="s">
        <v>174</v>
      </c>
      <c r="O47" s="26">
        <f>VLOOKUP(Form_Responses13[[#This Row],[Apakah penyesuaian diri (perilaku adaptif) penting untuk membantu seseorang menghadapi tantangan dalam kehidupan?]],[1]kode!A$2:B$3,2,FALSE)</f>
        <v>1</v>
      </c>
      <c r="P47" s="26" t="s">
        <v>174</v>
      </c>
      <c r="Q47" s="26">
        <f>VLOOKUP(Form_Responses13[[#This Row],[Apakah daya juang (resiliensi) dapat membantu seseorang mengelola emosinya dalam situasi sulit?]],[1]kode!A$2:B$3,2,FALSE)</f>
        <v>1</v>
      </c>
      <c r="R47" s="26" t="s">
        <v>174</v>
      </c>
      <c r="S47" s="26">
        <f>VLOOKUP(Form_Responses13[[#This Row],[Apakah anda memahami bahwa daya juang (resiliensi diri) adalah kemampuan untuk bangkit dari kegagalan?]],[1]kode!A$2:B$3,2,FALSE)</f>
        <v>1</v>
      </c>
      <c r="T47" s="26" t="s">
        <v>186</v>
      </c>
      <c r="U47" s="26">
        <f>VLOOKUP(Form_Responses13[[#This Row],[Apakah penyesuaian diri (perilaku adaptif) membantu seseorang mengatasi perubahan lingkungan yang tidak terduga?]],[1]kode!A$2:B$3,2,FALSE)</f>
        <v>0</v>
      </c>
      <c r="V47" s="26" t="s">
        <v>186</v>
      </c>
      <c r="W47" s="26">
        <f>VLOOKUP(Form_Responses13[[#This Row],[Apakah anda merasa bahwa daya juang (resiliensi diri) adalah keterampilan yang penting untuk masa depan?]],[1]kode!A$2:B$3,2,FALSE)</f>
        <v>0</v>
      </c>
      <c r="X47" s="26" t="s">
        <v>174</v>
      </c>
      <c r="Y47" s="26">
        <f>VLOOKUP(Form_Responses13[[#This Row],[Apakah anda merasa bahwa daya juang (resiliensi diri) berperan dalam membantu individu  mengelola tekanan sosial?]],[1]kode!A$2:B$3,2,FALSE)</f>
        <v>1</v>
      </c>
      <c r="Z47" s="26" t="s">
        <v>174</v>
      </c>
      <c r="AA47" s="26">
        <f>VLOOKUP(Form_Responses13[[#This Row],[Apakah penyesuaian diri (perilaku  adaptif) adalah pelampiasan dari seseorang karena orang-orang di sekitarnya?]],[1]kode!A$2:B$3,2,FALSE)</f>
        <v>1</v>
      </c>
      <c r="AB47" s="26" t="s">
        <v>174</v>
      </c>
      <c r="AC47" s="26">
        <f>VLOOKUP(Form_Responses13[[#This Row],[
Seseorang perlu memiliki kemampuan untuk menyesuaikan diri dengan norma atau standar yang ada di lingkungan sosialnya?]],[1]kode!A$2:B$3,2,FALSE)</f>
        <v>1</v>
      </c>
      <c r="AD47" s="26" t="s">
        <v>174</v>
      </c>
      <c r="AE47" s="26">
        <f>VLOOKUP(Form_Responses13[[#This Row],[Daya juang (Resiliensi) yang tinggi akan cenderung lebih mampu menghadapi tantangan dan stres dalam kehidupannya?]],[1]kode!A$2:B$3,2,FALSE)</f>
        <v>1</v>
      </c>
      <c r="AF47" s="26" t="s">
        <v>174</v>
      </c>
      <c r="AG47" s="26">
        <f>VLOOKUP(Form_Responses13[[#This Row],[Status ekonomi mempengaruhi terjadinya penyesuaian diri (perilaku adaptif) dan daya juang (resiliensi) individu?]],[1]kode!A$2:B$3,2,FALSE)</f>
        <v>1</v>
      </c>
      <c r="AH47" s="26" t="s">
        <v>174</v>
      </c>
      <c r="AI47" s="26">
        <f>VLOOKUP(Form_Responses13[[#This Row],[Kepribadian seseorang yang berbeda-beda mempengaruhi terjadinya penyesuaian diri (perilaku adaptif) dan daya juang (resiliensi) individu?]],[1]kode!A$2:B$3,2,FALSE)</f>
        <v>1</v>
      </c>
      <c r="AJ47" s="26" t="s">
        <v>174</v>
      </c>
      <c r="AK47" s="26">
        <f>VLOOKUP(Form_Responses13[[#This Row],[Apakah faktor keluarga penting dalam membentuk penyesuaian diri?]],[1]kode!A$2:B$3,2,FALSE)</f>
        <v>1</v>
      </c>
      <c r="AL47" s="26" t="s">
        <v>174</v>
      </c>
      <c r="AM47" s="26">
        <f>VLOOKUP(Form_Responses13[[#This Row],[Meningkatkan ketahanan individu dan menurunkan tingkat stres adalah cara efikasi diri yang baik?]],[1]kode!A$2:B$3,2,FALSE)</f>
        <v>1</v>
      </c>
      <c r="AN47" s="26" t="s">
        <v>174</v>
      </c>
      <c r="AO47" s="26">
        <f>VLOOKUP(Form_Responses13[[#This Row],[
Adanya keterampilan yang baik dalam berinteraksi untuk beradaptasi dengan penyesuaian diri (perilaku adaptif)?]],[1]kode!A$2:B$3,2,FALSE)</f>
        <v>1</v>
      </c>
      <c r="AP47" s="26" t="s">
        <v>174</v>
      </c>
      <c r="AQ47" s="32">
        <f>VLOOKUP(Form_Responses13[[#This Row],[Individu yang berhasil memenuhi kebutuhan dan menyelesaikan masalahnya, maka akan terjadinya perilaku yang adaptif?]],[1]kode!A$2:B$3,2,FALSE)</f>
        <v>1</v>
      </c>
    </row>
    <row r="48" spans="1:43" ht="25" x14ac:dyDescent="0.25">
      <c r="A48" s="26" t="s">
        <v>239</v>
      </c>
      <c r="B48" s="26" t="s">
        <v>240</v>
      </c>
      <c r="C48" s="26" t="s">
        <v>34</v>
      </c>
      <c r="D48" s="26" t="s">
        <v>174</v>
      </c>
      <c r="E48" s="28">
        <f>VLOOKUP(Form_Responses13[[#This Row],[Apakah penyesuaian diri ( perilaku adaptif ) membantu seseorang menyesuaikan diri dengan lingkungannya?]],[1]kode!A$1:B$3,2,FALSE)</f>
        <v>1</v>
      </c>
      <c r="F48" s="26" t="s">
        <v>174</v>
      </c>
      <c r="G48" s="26">
        <f>VLOOKUP(Form_Responses13[[#This Row],[Apakah daya juang (resiliensi) diri dapat membantu seseorang menghadapi tekanan atau masalah sehari-hari?]],[1]kode!A$2:B$3,2,FALSE)</f>
        <v>1</v>
      </c>
      <c r="H48" s="26" t="s">
        <v>174</v>
      </c>
      <c r="I48" s="26">
        <f>VLOOKUP(Form_Responses13[[#This Row],[Apakah penyesuaian diri (perilaku adaptif) dipengaruhi oleh kemampuan daya juang (resiliensi) seseorang?]],[1]kode!A$2:B$3,2,FALSE)</f>
        <v>1</v>
      </c>
      <c r="J48" s="26" t="s">
        <v>186</v>
      </c>
      <c r="K48" s="26">
        <f>VLOOKUP(Form_Responses13[[#This Row],[Apakah daya juang (resiliensi) diri dapat di kembangkan melalui pengalaman hidup?]],[1]kode!A$2:B$3,2,FALSE)</f>
        <v>0</v>
      </c>
      <c r="L48" s="26" t="s">
        <v>174</v>
      </c>
      <c r="M48" s="26">
        <f>VLOOKUP(Form_Responses13[[#This Row],[Apakah anda percaya bahwa seseorang dengan daya juang (resiliensi) tinggi lebih mudah beradaptasi dengan perubahan?]],[1]kode!A$2:B$3,2,FALSE)</f>
        <v>1</v>
      </c>
      <c r="N48" s="26" t="s">
        <v>174</v>
      </c>
      <c r="O48" s="26">
        <f>VLOOKUP(Form_Responses13[[#This Row],[Apakah penyesuaian diri (perilaku adaptif) penting untuk membantu seseorang menghadapi tantangan dalam kehidupan?]],[1]kode!A$2:B$3,2,FALSE)</f>
        <v>1</v>
      </c>
      <c r="P48" s="26" t="s">
        <v>174</v>
      </c>
      <c r="Q48" s="26">
        <f>VLOOKUP(Form_Responses13[[#This Row],[Apakah daya juang (resiliensi) dapat membantu seseorang mengelola emosinya dalam situasi sulit?]],[1]kode!A$2:B$3,2,FALSE)</f>
        <v>1</v>
      </c>
      <c r="R48" s="26" t="s">
        <v>174</v>
      </c>
      <c r="S48" s="26">
        <f>VLOOKUP(Form_Responses13[[#This Row],[Apakah anda memahami bahwa daya juang (resiliensi diri) adalah kemampuan untuk bangkit dari kegagalan?]],[1]kode!A$2:B$3,2,FALSE)</f>
        <v>1</v>
      </c>
      <c r="T48" s="26" t="s">
        <v>174</v>
      </c>
      <c r="U48" s="26">
        <f>VLOOKUP(Form_Responses13[[#This Row],[Apakah penyesuaian diri (perilaku adaptif) membantu seseorang mengatasi perubahan lingkungan yang tidak terduga?]],[1]kode!A$2:B$3,2,FALSE)</f>
        <v>1</v>
      </c>
      <c r="V48" s="26" t="s">
        <v>174</v>
      </c>
      <c r="W48" s="26">
        <f>VLOOKUP(Form_Responses13[[#This Row],[Apakah anda merasa bahwa daya juang (resiliensi diri) adalah keterampilan yang penting untuk masa depan?]],[1]kode!A$2:B$3,2,FALSE)</f>
        <v>1</v>
      </c>
      <c r="X48" s="26" t="s">
        <v>174</v>
      </c>
      <c r="Y48" s="26">
        <f>VLOOKUP(Form_Responses13[[#This Row],[Apakah anda merasa bahwa daya juang (resiliensi diri) berperan dalam membantu individu  mengelola tekanan sosial?]],[1]kode!A$2:B$3,2,FALSE)</f>
        <v>1</v>
      </c>
      <c r="Z48" s="26" t="s">
        <v>174</v>
      </c>
      <c r="AA48" s="26">
        <f>VLOOKUP(Form_Responses13[[#This Row],[Apakah penyesuaian diri (perilaku  adaptif) adalah pelampiasan dari seseorang karena orang-orang di sekitarnya?]],[1]kode!A$2:B$3,2,FALSE)</f>
        <v>1</v>
      </c>
      <c r="AB48" s="26" t="s">
        <v>174</v>
      </c>
      <c r="AC48" s="26">
        <f>VLOOKUP(Form_Responses13[[#This Row],[
Seseorang perlu memiliki kemampuan untuk menyesuaikan diri dengan norma atau standar yang ada di lingkungan sosialnya?]],[1]kode!A$2:B$3,2,FALSE)</f>
        <v>1</v>
      </c>
      <c r="AD48" s="26" t="s">
        <v>174</v>
      </c>
      <c r="AE48" s="26">
        <f>VLOOKUP(Form_Responses13[[#This Row],[Daya juang (Resiliensi) yang tinggi akan cenderung lebih mampu menghadapi tantangan dan stres dalam kehidupannya?]],[1]kode!A$2:B$3,2,FALSE)</f>
        <v>1</v>
      </c>
      <c r="AF48" s="26" t="s">
        <v>174</v>
      </c>
      <c r="AG48" s="26">
        <f>VLOOKUP(Form_Responses13[[#This Row],[Status ekonomi mempengaruhi terjadinya penyesuaian diri (perilaku adaptif) dan daya juang (resiliensi) individu?]],[1]kode!A$2:B$3,2,FALSE)</f>
        <v>1</v>
      </c>
      <c r="AH48" s="26" t="s">
        <v>174</v>
      </c>
      <c r="AI48" s="26">
        <f>VLOOKUP(Form_Responses13[[#This Row],[Kepribadian seseorang yang berbeda-beda mempengaruhi terjadinya penyesuaian diri (perilaku adaptif) dan daya juang (resiliensi) individu?]],[1]kode!A$2:B$3,2,FALSE)</f>
        <v>1</v>
      </c>
      <c r="AJ48" s="26" t="s">
        <v>174</v>
      </c>
      <c r="AK48" s="26">
        <f>VLOOKUP(Form_Responses13[[#This Row],[Apakah faktor keluarga penting dalam membentuk penyesuaian diri?]],[1]kode!A$2:B$3,2,FALSE)</f>
        <v>1</v>
      </c>
      <c r="AL48" s="26" t="s">
        <v>174</v>
      </c>
      <c r="AM48" s="26">
        <f>VLOOKUP(Form_Responses13[[#This Row],[Meningkatkan ketahanan individu dan menurunkan tingkat stres adalah cara efikasi diri yang baik?]],[1]kode!A$2:B$3,2,FALSE)</f>
        <v>1</v>
      </c>
      <c r="AN48" s="26" t="s">
        <v>174</v>
      </c>
      <c r="AO48" s="26">
        <f>VLOOKUP(Form_Responses13[[#This Row],[
Adanya keterampilan yang baik dalam berinteraksi untuk beradaptasi dengan penyesuaian diri (perilaku adaptif)?]],[1]kode!A$2:B$3,2,FALSE)</f>
        <v>1</v>
      </c>
      <c r="AP48" s="26" t="s">
        <v>174</v>
      </c>
      <c r="AQ48" s="32">
        <f>VLOOKUP(Form_Responses13[[#This Row],[Individu yang berhasil memenuhi kebutuhan dan menyelesaikan masalahnya, maka akan terjadinya perilaku yang adaptif?]],[1]kode!A$2:B$3,2,FALSE)</f>
        <v>1</v>
      </c>
    </row>
    <row r="49" spans="1:43" ht="25" x14ac:dyDescent="0.25">
      <c r="A49" s="26" t="s">
        <v>241</v>
      </c>
      <c r="B49" s="26" t="s">
        <v>242</v>
      </c>
      <c r="C49" s="27" t="s">
        <v>70</v>
      </c>
      <c r="D49" s="26" t="s">
        <v>174</v>
      </c>
      <c r="E49" s="28">
        <f>VLOOKUP(Form_Responses13[[#This Row],[Apakah penyesuaian diri ( perilaku adaptif ) membantu seseorang menyesuaikan diri dengan lingkungannya?]],[1]kode!A$1:B$3,2,FALSE)</f>
        <v>1</v>
      </c>
      <c r="F49" s="26" t="s">
        <v>174</v>
      </c>
      <c r="G49" s="26">
        <f>VLOOKUP(Form_Responses13[[#This Row],[Apakah daya juang (resiliensi) diri dapat membantu seseorang menghadapi tekanan atau masalah sehari-hari?]],[1]kode!A$2:B$3,2,FALSE)</f>
        <v>1</v>
      </c>
      <c r="H49" s="26" t="s">
        <v>174</v>
      </c>
      <c r="I49" s="26">
        <f>VLOOKUP(Form_Responses13[[#This Row],[Apakah penyesuaian diri (perilaku adaptif) dipengaruhi oleh kemampuan daya juang (resiliensi) seseorang?]],[1]kode!A$2:B$3,2,FALSE)</f>
        <v>1</v>
      </c>
      <c r="J49" s="26" t="s">
        <v>174</v>
      </c>
      <c r="K49" s="26">
        <f>VLOOKUP(Form_Responses13[[#This Row],[Apakah daya juang (resiliensi) diri dapat di kembangkan melalui pengalaman hidup?]],[1]kode!A$2:B$3,2,FALSE)</f>
        <v>1</v>
      </c>
      <c r="L49" s="26" t="s">
        <v>174</v>
      </c>
      <c r="M49" s="26">
        <f>VLOOKUP(Form_Responses13[[#This Row],[Apakah anda percaya bahwa seseorang dengan daya juang (resiliensi) tinggi lebih mudah beradaptasi dengan perubahan?]],[1]kode!A$2:B$3,2,FALSE)</f>
        <v>1</v>
      </c>
      <c r="N49" s="26" t="s">
        <v>174</v>
      </c>
      <c r="O49" s="26">
        <f>VLOOKUP(Form_Responses13[[#This Row],[Apakah penyesuaian diri (perilaku adaptif) penting untuk membantu seseorang menghadapi tantangan dalam kehidupan?]],[1]kode!A$2:B$3,2,FALSE)</f>
        <v>1</v>
      </c>
      <c r="P49" s="26" t="s">
        <v>174</v>
      </c>
      <c r="Q49" s="26">
        <f>VLOOKUP(Form_Responses13[[#This Row],[Apakah daya juang (resiliensi) dapat membantu seseorang mengelola emosinya dalam situasi sulit?]],[1]kode!A$2:B$3,2,FALSE)</f>
        <v>1</v>
      </c>
      <c r="R49" s="26" t="s">
        <v>174</v>
      </c>
      <c r="S49" s="26">
        <f>VLOOKUP(Form_Responses13[[#This Row],[Apakah anda memahami bahwa daya juang (resiliensi diri) adalah kemampuan untuk bangkit dari kegagalan?]],[1]kode!A$2:B$3,2,FALSE)</f>
        <v>1</v>
      </c>
      <c r="T49" s="26" t="s">
        <v>174</v>
      </c>
      <c r="U49" s="26">
        <f>VLOOKUP(Form_Responses13[[#This Row],[Apakah penyesuaian diri (perilaku adaptif) membantu seseorang mengatasi perubahan lingkungan yang tidak terduga?]],[1]kode!A$2:B$3,2,FALSE)</f>
        <v>1</v>
      </c>
      <c r="V49" s="26" t="s">
        <v>186</v>
      </c>
      <c r="W49" s="26">
        <f>VLOOKUP(Form_Responses13[[#This Row],[Apakah anda merasa bahwa daya juang (resiliensi diri) adalah keterampilan yang penting untuk masa depan?]],[1]kode!A$2:B$3,2,FALSE)</f>
        <v>0</v>
      </c>
      <c r="X49" s="26" t="s">
        <v>174</v>
      </c>
      <c r="Y49" s="26">
        <f>VLOOKUP(Form_Responses13[[#This Row],[Apakah anda merasa bahwa daya juang (resiliensi diri) berperan dalam membantu individu  mengelola tekanan sosial?]],[1]kode!A$2:B$3,2,FALSE)</f>
        <v>1</v>
      </c>
      <c r="Z49" s="26" t="s">
        <v>174</v>
      </c>
      <c r="AA49" s="26">
        <f>VLOOKUP(Form_Responses13[[#This Row],[Apakah penyesuaian diri (perilaku  adaptif) adalah pelampiasan dari seseorang karena orang-orang di sekitarnya?]],[1]kode!A$2:B$3,2,FALSE)</f>
        <v>1</v>
      </c>
      <c r="AB49" s="26" t="s">
        <v>186</v>
      </c>
      <c r="AC49" s="26">
        <f>VLOOKUP(Form_Responses13[[#This Row],[
Seseorang perlu memiliki kemampuan untuk menyesuaikan diri dengan norma atau standar yang ada di lingkungan sosialnya?]],[1]kode!A$2:B$3,2,FALSE)</f>
        <v>0</v>
      </c>
      <c r="AD49" s="26" t="s">
        <v>174</v>
      </c>
      <c r="AE49" s="26">
        <f>VLOOKUP(Form_Responses13[[#This Row],[Daya juang (Resiliensi) yang tinggi akan cenderung lebih mampu menghadapi tantangan dan stres dalam kehidupannya?]],[1]kode!A$2:B$3,2,FALSE)</f>
        <v>1</v>
      </c>
      <c r="AF49" s="26" t="s">
        <v>174</v>
      </c>
      <c r="AG49" s="26">
        <f>VLOOKUP(Form_Responses13[[#This Row],[Status ekonomi mempengaruhi terjadinya penyesuaian diri (perilaku adaptif) dan daya juang (resiliensi) individu?]],[1]kode!A$2:B$3,2,FALSE)</f>
        <v>1</v>
      </c>
      <c r="AH49" s="26" t="s">
        <v>174</v>
      </c>
      <c r="AI49" s="26">
        <f>VLOOKUP(Form_Responses13[[#This Row],[Kepribadian seseorang yang berbeda-beda mempengaruhi terjadinya penyesuaian diri (perilaku adaptif) dan daya juang (resiliensi) individu?]],[1]kode!A$2:B$3,2,FALSE)</f>
        <v>1</v>
      </c>
      <c r="AJ49" s="26" t="s">
        <v>174</v>
      </c>
      <c r="AK49" s="26">
        <f>VLOOKUP(Form_Responses13[[#This Row],[Apakah faktor keluarga penting dalam membentuk penyesuaian diri?]],[1]kode!A$2:B$3,2,FALSE)</f>
        <v>1</v>
      </c>
      <c r="AL49" s="26" t="s">
        <v>174</v>
      </c>
      <c r="AM49" s="26">
        <f>VLOOKUP(Form_Responses13[[#This Row],[Meningkatkan ketahanan individu dan menurunkan tingkat stres adalah cara efikasi diri yang baik?]],[1]kode!A$2:B$3,2,FALSE)</f>
        <v>1</v>
      </c>
      <c r="AN49" s="26" t="s">
        <v>174</v>
      </c>
      <c r="AO49" s="26">
        <f>VLOOKUP(Form_Responses13[[#This Row],[
Adanya keterampilan yang baik dalam berinteraksi untuk beradaptasi dengan penyesuaian diri (perilaku adaptif)?]],[1]kode!A$2:B$3,2,FALSE)</f>
        <v>1</v>
      </c>
      <c r="AP49" s="26" t="s">
        <v>174</v>
      </c>
      <c r="AQ49" s="32">
        <f>VLOOKUP(Form_Responses13[[#This Row],[Individu yang berhasil memenuhi kebutuhan dan menyelesaikan masalahnya, maka akan terjadinya perilaku yang adaptif?]],[1]kode!A$2:B$3,2,FALSE)</f>
        <v>1</v>
      </c>
    </row>
    <row r="50" spans="1:43" ht="25" x14ac:dyDescent="0.25">
      <c r="A50" s="26" t="s">
        <v>243</v>
      </c>
      <c r="B50" s="26" t="s">
        <v>244</v>
      </c>
      <c r="C50" s="27" t="s">
        <v>70</v>
      </c>
      <c r="D50" s="26" t="s">
        <v>174</v>
      </c>
      <c r="E50" s="28">
        <f>VLOOKUP(Form_Responses13[[#This Row],[Apakah penyesuaian diri ( perilaku adaptif ) membantu seseorang menyesuaikan diri dengan lingkungannya?]],[1]kode!A$1:B$3,2,FALSE)</f>
        <v>1</v>
      </c>
      <c r="F50" s="26" t="s">
        <v>174</v>
      </c>
      <c r="G50" s="26">
        <f>VLOOKUP(Form_Responses13[[#This Row],[Apakah daya juang (resiliensi) diri dapat membantu seseorang menghadapi tekanan atau masalah sehari-hari?]],[1]kode!A$2:B$3,2,FALSE)</f>
        <v>1</v>
      </c>
      <c r="H50" s="26" t="s">
        <v>174</v>
      </c>
      <c r="I50" s="26">
        <f>VLOOKUP(Form_Responses13[[#This Row],[Apakah penyesuaian diri (perilaku adaptif) dipengaruhi oleh kemampuan daya juang (resiliensi) seseorang?]],[1]kode!A$2:B$3,2,FALSE)</f>
        <v>1</v>
      </c>
      <c r="J50" s="26" t="s">
        <v>174</v>
      </c>
      <c r="K50" s="26">
        <f>VLOOKUP(Form_Responses13[[#This Row],[Apakah daya juang (resiliensi) diri dapat di kembangkan melalui pengalaman hidup?]],[1]kode!A$2:B$3,2,FALSE)</f>
        <v>1</v>
      </c>
      <c r="L50" s="26" t="s">
        <v>174</v>
      </c>
      <c r="M50" s="26">
        <f>VLOOKUP(Form_Responses13[[#This Row],[Apakah anda percaya bahwa seseorang dengan daya juang (resiliensi) tinggi lebih mudah beradaptasi dengan perubahan?]],[1]kode!A$2:B$3,2,FALSE)</f>
        <v>1</v>
      </c>
      <c r="N50" s="26" t="s">
        <v>186</v>
      </c>
      <c r="O50" s="26">
        <f>VLOOKUP(Form_Responses13[[#This Row],[Apakah penyesuaian diri (perilaku adaptif) penting untuk membantu seseorang menghadapi tantangan dalam kehidupan?]],[1]kode!A$2:B$3,2,FALSE)</f>
        <v>0</v>
      </c>
      <c r="P50" s="26" t="s">
        <v>186</v>
      </c>
      <c r="Q50" s="26">
        <f>VLOOKUP(Form_Responses13[[#This Row],[Apakah daya juang (resiliensi) dapat membantu seseorang mengelola emosinya dalam situasi sulit?]],[1]kode!A$2:B$3,2,FALSE)</f>
        <v>0</v>
      </c>
      <c r="R50" s="26" t="s">
        <v>174</v>
      </c>
      <c r="S50" s="26">
        <f>VLOOKUP(Form_Responses13[[#This Row],[Apakah anda memahami bahwa daya juang (resiliensi diri) adalah kemampuan untuk bangkit dari kegagalan?]],[1]kode!A$2:B$3,2,FALSE)</f>
        <v>1</v>
      </c>
      <c r="T50" s="26" t="s">
        <v>174</v>
      </c>
      <c r="U50" s="26">
        <f>VLOOKUP(Form_Responses13[[#This Row],[Apakah penyesuaian diri (perilaku adaptif) membantu seseorang mengatasi perubahan lingkungan yang tidak terduga?]],[1]kode!A$2:B$3,2,FALSE)</f>
        <v>1</v>
      </c>
      <c r="V50" s="26" t="s">
        <v>174</v>
      </c>
      <c r="W50" s="26">
        <f>VLOOKUP(Form_Responses13[[#This Row],[Apakah anda merasa bahwa daya juang (resiliensi diri) adalah keterampilan yang penting untuk masa depan?]],[1]kode!A$2:B$3,2,FALSE)</f>
        <v>1</v>
      </c>
      <c r="X50" s="26" t="s">
        <v>174</v>
      </c>
      <c r="Y50" s="26">
        <f>VLOOKUP(Form_Responses13[[#This Row],[Apakah anda merasa bahwa daya juang (resiliensi diri) berperan dalam membantu individu  mengelola tekanan sosial?]],[1]kode!A$2:B$3,2,FALSE)</f>
        <v>1</v>
      </c>
      <c r="Z50" s="26" t="s">
        <v>174</v>
      </c>
      <c r="AA50" s="26">
        <f>VLOOKUP(Form_Responses13[[#This Row],[Apakah penyesuaian diri (perilaku  adaptif) adalah pelampiasan dari seseorang karena orang-orang di sekitarnya?]],[1]kode!A$2:B$3,2,FALSE)</f>
        <v>1</v>
      </c>
      <c r="AB50" s="26" t="s">
        <v>174</v>
      </c>
      <c r="AC50" s="26">
        <f>VLOOKUP(Form_Responses13[[#This Row],[
Seseorang perlu memiliki kemampuan untuk menyesuaikan diri dengan norma atau standar yang ada di lingkungan sosialnya?]],[1]kode!A$2:B$3,2,FALSE)</f>
        <v>1</v>
      </c>
      <c r="AD50" s="26" t="s">
        <v>174</v>
      </c>
      <c r="AE50" s="26">
        <f>VLOOKUP(Form_Responses13[[#This Row],[Daya juang (Resiliensi) yang tinggi akan cenderung lebih mampu menghadapi tantangan dan stres dalam kehidupannya?]],[1]kode!A$2:B$3,2,FALSE)</f>
        <v>1</v>
      </c>
      <c r="AF50" s="26" t="s">
        <v>174</v>
      </c>
      <c r="AG50" s="26">
        <f>VLOOKUP(Form_Responses13[[#This Row],[Status ekonomi mempengaruhi terjadinya penyesuaian diri (perilaku adaptif) dan daya juang (resiliensi) individu?]],[1]kode!A$2:B$3,2,FALSE)</f>
        <v>1</v>
      </c>
      <c r="AH50" s="26" t="s">
        <v>174</v>
      </c>
      <c r="AI50" s="26">
        <f>VLOOKUP(Form_Responses13[[#This Row],[Kepribadian seseorang yang berbeda-beda mempengaruhi terjadinya penyesuaian diri (perilaku adaptif) dan daya juang (resiliensi) individu?]],[1]kode!A$2:B$3,2,FALSE)</f>
        <v>1</v>
      </c>
      <c r="AJ50" s="26" t="s">
        <v>174</v>
      </c>
      <c r="AK50" s="26">
        <f>VLOOKUP(Form_Responses13[[#This Row],[Apakah faktor keluarga penting dalam membentuk penyesuaian diri?]],[1]kode!A$2:B$3,2,FALSE)</f>
        <v>1</v>
      </c>
      <c r="AL50" s="26" t="s">
        <v>174</v>
      </c>
      <c r="AM50" s="26">
        <f>VLOOKUP(Form_Responses13[[#This Row],[Meningkatkan ketahanan individu dan menurunkan tingkat stres adalah cara efikasi diri yang baik?]],[1]kode!A$2:B$3,2,FALSE)</f>
        <v>1</v>
      </c>
      <c r="AN50" s="26" t="s">
        <v>174</v>
      </c>
      <c r="AO50" s="26">
        <f>VLOOKUP(Form_Responses13[[#This Row],[
Adanya keterampilan yang baik dalam berinteraksi untuk beradaptasi dengan penyesuaian diri (perilaku adaptif)?]],[1]kode!A$2:B$3,2,FALSE)</f>
        <v>1</v>
      </c>
      <c r="AP50" s="26" t="s">
        <v>174</v>
      </c>
      <c r="AQ50" s="32">
        <f>VLOOKUP(Form_Responses13[[#This Row],[Individu yang berhasil memenuhi kebutuhan dan menyelesaikan masalahnya, maka akan terjadinya perilaku yang adaptif?]],[1]kode!A$2:B$3,2,FALSE)</f>
        <v>1</v>
      </c>
    </row>
    <row r="51" spans="1:43" ht="25" x14ac:dyDescent="0.25">
      <c r="A51" s="26" t="s">
        <v>245</v>
      </c>
      <c r="B51" s="26" t="s">
        <v>246</v>
      </c>
      <c r="C51" s="27" t="s">
        <v>37</v>
      </c>
      <c r="D51" s="26" t="s">
        <v>174</v>
      </c>
      <c r="E51" s="28">
        <f>VLOOKUP(Form_Responses13[[#This Row],[Apakah penyesuaian diri ( perilaku adaptif ) membantu seseorang menyesuaikan diri dengan lingkungannya?]],[1]kode!A$1:B$3,2,FALSE)</f>
        <v>1</v>
      </c>
      <c r="F51" s="26" t="s">
        <v>174</v>
      </c>
      <c r="G51" s="26">
        <f>VLOOKUP(Form_Responses13[[#This Row],[Apakah daya juang (resiliensi) diri dapat membantu seseorang menghadapi tekanan atau masalah sehari-hari?]],[1]kode!A$2:B$3,2,FALSE)</f>
        <v>1</v>
      </c>
      <c r="H51" s="26" t="s">
        <v>174</v>
      </c>
      <c r="I51" s="26">
        <f>VLOOKUP(Form_Responses13[[#This Row],[Apakah penyesuaian diri (perilaku adaptif) dipengaruhi oleh kemampuan daya juang (resiliensi) seseorang?]],[1]kode!A$2:B$3,2,FALSE)</f>
        <v>1</v>
      </c>
      <c r="J51" s="26" t="s">
        <v>174</v>
      </c>
      <c r="K51" s="26">
        <f>VLOOKUP(Form_Responses13[[#This Row],[Apakah daya juang (resiliensi) diri dapat di kembangkan melalui pengalaman hidup?]],[1]kode!A$2:B$3,2,FALSE)</f>
        <v>1</v>
      </c>
      <c r="L51" s="26" t="s">
        <v>174</v>
      </c>
      <c r="M51" s="26">
        <f>VLOOKUP(Form_Responses13[[#This Row],[Apakah anda percaya bahwa seseorang dengan daya juang (resiliensi) tinggi lebih mudah beradaptasi dengan perubahan?]],[1]kode!A$2:B$3,2,FALSE)</f>
        <v>1</v>
      </c>
      <c r="N51" s="26" t="s">
        <v>174</v>
      </c>
      <c r="O51" s="26">
        <f>VLOOKUP(Form_Responses13[[#This Row],[Apakah penyesuaian diri (perilaku adaptif) penting untuk membantu seseorang menghadapi tantangan dalam kehidupan?]],[1]kode!A$2:B$3,2,FALSE)</f>
        <v>1</v>
      </c>
      <c r="P51" s="26" t="s">
        <v>174</v>
      </c>
      <c r="Q51" s="26">
        <f>VLOOKUP(Form_Responses13[[#This Row],[Apakah daya juang (resiliensi) dapat membantu seseorang mengelola emosinya dalam situasi sulit?]],[1]kode!A$2:B$3,2,FALSE)</f>
        <v>1</v>
      </c>
      <c r="R51" s="26" t="s">
        <v>174</v>
      </c>
      <c r="S51" s="26">
        <f>VLOOKUP(Form_Responses13[[#This Row],[Apakah anda memahami bahwa daya juang (resiliensi diri) adalah kemampuan untuk bangkit dari kegagalan?]],[1]kode!A$2:B$3,2,FALSE)</f>
        <v>1</v>
      </c>
      <c r="T51" s="26" t="s">
        <v>174</v>
      </c>
      <c r="U51" s="26">
        <f>VLOOKUP(Form_Responses13[[#This Row],[Apakah penyesuaian diri (perilaku adaptif) membantu seseorang mengatasi perubahan lingkungan yang tidak terduga?]],[1]kode!A$2:B$3,2,FALSE)</f>
        <v>1</v>
      </c>
      <c r="V51" s="26" t="s">
        <v>174</v>
      </c>
      <c r="W51" s="26">
        <f>VLOOKUP(Form_Responses13[[#This Row],[Apakah anda merasa bahwa daya juang (resiliensi diri) adalah keterampilan yang penting untuk masa depan?]],[1]kode!A$2:B$3,2,FALSE)</f>
        <v>1</v>
      </c>
      <c r="X51" s="26" t="s">
        <v>174</v>
      </c>
      <c r="Y51" s="26">
        <f>VLOOKUP(Form_Responses13[[#This Row],[Apakah anda merasa bahwa daya juang (resiliensi diri) berperan dalam membantu individu  mengelola tekanan sosial?]],[1]kode!A$2:B$3,2,FALSE)</f>
        <v>1</v>
      </c>
      <c r="Z51" s="26" t="s">
        <v>174</v>
      </c>
      <c r="AA51" s="26">
        <f>VLOOKUP(Form_Responses13[[#This Row],[Apakah penyesuaian diri (perilaku  adaptif) adalah pelampiasan dari seseorang karena orang-orang di sekitarnya?]],[1]kode!A$2:B$3,2,FALSE)</f>
        <v>1</v>
      </c>
      <c r="AB51" s="26" t="s">
        <v>174</v>
      </c>
      <c r="AC51" s="26">
        <f>VLOOKUP(Form_Responses13[[#This Row],[
Seseorang perlu memiliki kemampuan untuk menyesuaikan diri dengan norma atau standar yang ada di lingkungan sosialnya?]],[1]kode!A$2:B$3,2,FALSE)</f>
        <v>1</v>
      </c>
      <c r="AD51" s="26" t="s">
        <v>174</v>
      </c>
      <c r="AE51" s="26">
        <f>VLOOKUP(Form_Responses13[[#This Row],[Daya juang (Resiliensi) yang tinggi akan cenderung lebih mampu menghadapi tantangan dan stres dalam kehidupannya?]],[1]kode!A$2:B$3,2,FALSE)</f>
        <v>1</v>
      </c>
      <c r="AF51" s="26" t="s">
        <v>174</v>
      </c>
      <c r="AG51" s="26">
        <f>VLOOKUP(Form_Responses13[[#This Row],[Status ekonomi mempengaruhi terjadinya penyesuaian diri (perilaku adaptif) dan daya juang (resiliensi) individu?]],[1]kode!A$2:B$3,2,FALSE)</f>
        <v>1</v>
      </c>
      <c r="AH51" s="26" t="s">
        <v>174</v>
      </c>
      <c r="AI51" s="26">
        <f>VLOOKUP(Form_Responses13[[#This Row],[Kepribadian seseorang yang berbeda-beda mempengaruhi terjadinya penyesuaian diri (perilaku adaptif) dan daya juang (resiliensi) individu?]],[1]kode!A$2:B$3,2,FALSE)</f>
        <v>1</v>
      </c>
      <c r="AJ51" s="26" t="s">
        <v>174</v>
      </c>
      <c r="AK51" s="26">
        <f>VLOOKUP(Form_Responses13[[#This Row],[Apakah faktor keluarga penting dalam membentuk penyesuaian diri?]],[1]kode!A$2:B$3,2,FALSE)</f>
        <v>1</v>
      </c>
      <c r="AL51" s="26" t="s">
        <v>174</v>
      </c>
      <c r="AM51" s="26">
        <f>VLOOKUP(Form_Responses13[[#This Row],[Meningkatkan ketahanan individu dan menurunkan tingkat stres adalah cara efikasi diri yang baik?]],[1]kode!A$2:B$3,2,FALSE)</f>
        <v>1</v>
      </c>
      <c r="AN51" s="26" t="s">
        <v>174</v>
      </c>
      <c r="AO51" s="26">
        <f>VLOOKUP(Form_Responses13[[#This Row],[
Adanya keterampilan yang baik dalam berinteraksi untuk beradaptasi dengan penyesuaian diri (perilaku adaptif)?]],[1]kode!A$2:B$3,2,FALSE)</f>
        <v>1</v>
      </c>
      <c r="AP51" s="26" t="s">
        <v>174</v>
      </c>
      <c r="AQ51" s="32">
        <f>VLOOKUP(Form_Responses13[[#This Row],[Individu yang berhasil memenuhi kebutuhan dan menyelesaikan masalahnya, maka akan terjadinya perilaku yang adaptif?]],[1]kode!A$2:B$3,2,FALSE)</f>
        <v>1</v>
      </c>
    </row>
    <row r="52" spans="1:43" ht="25" x14ac:dyDescent="0.25">
      <c r="A52" s="26" t="s">
        <v>64</v>
      </c>
      <c r="B52" s="26" t="s">
        <v>65</v>
      </c>
      <c r="C52" s="27" t="s">
        <v>26</v>
      </c>
      <c r="D52" s="26" t="s">
        <v>186</v>
      </c>
      <c r="E52" s="28">
        <f>VLOOKUP(Form_Responses13[[#This Row],[Apakah penyesuaian diri ( perilaku adaptif ) membantu seseorang menyesuaikan diri dengan lingkungannya?]],[1]kode!A$1:B$3,2,FALSE)</f>
        <v>0</v>
      </c>
      <c r="F52" s="26" t="s">
        <v>174</v>
      </c>
      <c r="G52" s="26">
        <f>VLOOKUP(Form_Responses13[[#This Row],[Apakah daya juang (resiliensi) diri dapat membantu seseorang menghadapi tekanan atau masalah sehari-hari?]],[1]kode!A$2:B$3,2,FALSE)</f>
        <v>1</v>
      </c>
      <c r="H52" s="26" t="s">
        <v>186</v>
      </c>
      <c r="I52" s="26">
        <f>VLOOKUP(Form_Responses13[[#This Row],[Apakah penyesuaian diri (perilaku adaptif) dipengaruhi oleh kemampuan daya juang (resiliensi) seseorang?]],[1]kode!A$2:B$3,2,FALSE)</f>
        <v>0</v>
      </c>
      <c r="J52" s="26" t="s">
        <v>174</v>
      </c>
      <c r="K52" s="26">
        <f>VLOOKUP(Form_Responses13[[#This Row],[Apakah daya juang (resiliensi) diri dapat di kembangkan melalui pengalaman hidup?]],[1]kode!A$2:B$3,2,FALSE)</f>
        <v>1</v>
      </c>
      <c r="L52" s="26" t="s">
        <v>186</v>
      </c>
      <c r="M52" s="26">
        <f>VLOOKUP(Form_Responses13[[#This Row],[Apakah anda percaya bahwa seseorang dengan daya juang (resiliensi) tinggi lebih mudah beradaptasi dengan perubahan?]],[1]kode!A$2:B$3,2,FALSE)</f>
        <v>0</v>
      </c>
      <c r="N52" s="26" t="s">
        <v>174</v>
      </c>
      <c r="O52" s="26">
        <f>VLOOKUP(Form_Responses13[[#This Row],[Apakah penyesuaian diri (perilaku adaptif) penting untuk membantu seseorang menghadapi tantangan dalam kehidupan?]],[1]kode!A$2:B$3,2,FALSE)</f>
        <v>1</v>
      </c>
      <c r="P52" s="26" t="s">
        <v>186</v>
      </c>
      <c r="Q52" s="26">
        <f>VLOOKUP(Form_Responses13[[#This Row],[Apakah daya juang (resiliensi) dapat membantu seseorang mengelola emosinya dalam situasi sulit?]],[1]kode!A$2:B$3,2,FALSE)</f>
        <v>0</v>
      </c>
      <c r="R52" s="26" t="s">
        <v>174</v>
      </c>
      <c r="S52" s="26">
        <f>VLOOKUP(Form_Responses13[[#This Row],[Apakah anda memahami bahwa daya juang (resiliensi diri) adalah kemampuan untuk bangkit dari kegagalan?]],[1]kode!A$2:B$3,2,FALSE)</f>
        <v>1</v>
      </c>
      <c r="T52" s="26" t="s">
        <v>186</v>
      </c>
      <c r="U52" s="26">
        <f>VLOOKUP(Form_Responses13[[#This Row],[Apakah penyesuaian diri (perilaku adaptif) membantu seseorang mengatasi perubahan lingkungan yang tidak terduga?]],[1]kode!A$2:B$3,2,FALSE)</f>
        <v>0</v>
      </c>
      <c r="V52" s="26" t="s">
        <v>174</v>
      </c>
      <c r="W52" s="26">
        <f>VLOOKUP(Form_Responses13[[#This Row],[Apakah anda merasa bahwa daya juang (resiliensi diri) adalah keterampilan yang penting untuk masa depan?]],[1]kode!A$2:B$3,2,FALSE)</f>
        <v>1</v>
      </c>
      <c r="X52" s="26" t="s">
        <v>186</v>
      </c>
      <c r="Y52" s="26">
        <f>VLOOKUP(Form_Responses13[[#This Row],[Apakah anda merasa bahwa daya juang (resiliensi diri) berperan dalam membantu individu  mengelola tekanan sosial?]],[1]kode!A$2:B$3,2,FALSE)</f>
        <v>0</v>
      </c>
      <c r="Z52" s="26" t="s">
        <v>174</v>
      </c>
      <c r="AA52" s="26">
        <f>VLOOKUP(Form_Responses13[[#This Row],[Apakah penyesuaian diri (perilaku  adaptif) adalah pelampiasan dari seseorang karena orang-orang di sekitarnya?]],[1]kode!A$2:B$3,2,FALSE)</f>
        <v>1</v>
      </c>
      <c r="AB52" s="26" t="s">
        <v>186</v>
      </c>
      <c r="AC52" s="26">
        <f>VLOOKUP(Form_Responses13[[#This Row],[
Seseorang perlu memiliki kemampuan untuk menyesuaikan diri dengan norma atau standar yang ada di lingkungan sosialnya?]],[1]kode!A$2:B$3,2,FALSE)</f>
        <v>0</v>
      </c>
      <c r="AD52" s="26" t="s">
        <v>174</v>
      </c>
      <c r="AE52" s="26">
        <f>VLOOKUP(Form_Responses13[[#This Row],[Daya juang (Resiliensi) yang tinggi akan cenderung lebih mampu menghadapi tantangan dan stres dalam kehidupannya?]],[1]kode!A$2:B$3,2,FALSE)</f>
        <v>1</v>
      </c>
      <c r="AF52" s="26" t="s">
        <v>186</v>
      </c>
      <c r="AG52" s="26">
        <f>VLOOKUP(Form_Responses13[[#This Row],[Status ekonomi mempengaruhi terjadinya penyesuaian diri (perilaku adaptif) dan daya juang (resiliensi) individu?]],[1]kode!A$2:B$3,2,FALSE)</f>
        <v>0</v>
      </c>
      <c r="AH52" s="26" t="s">
        <v>174</v>
      </c>
      <c r="AI52" s="26">
        <f>VLOOKUP(Form_Responses13[[#This Row],[Kepribadian seseorang yang berbeda-beda mempengaruhi terjadinya penyesuaian diri (perilaku adaptif) dan daya juang (resiliensi) individu?]],[1]kode!A$2:B$3,2,FALSE)</f>
        <v>1</v>
      </c>
      <c r="AJ52" s="26" t="s">
        <v>186</v>
      </c>
      <c r="AK52" s="26">
        <f>VLOOKUP(Form_Responses13[[#This Row],[Apakah faktor keluarga penting dalam membentuk penyesuaian diri?]],[1]kode!A$2:B$3,2,FALSE)</f>
        <v>0</v>
      </c>
      <c r="AL52" s="26" t="s">
        <v>174</v>
      </c>
      <c r="AM52" s="26">
        <f>VLOOKUP(Form_Responses13[[#This Row],[Meningkatkan ketahanan individu dan menurunkan tingkat stres adalah cara efikasi diri yang baik?]],[1]kode!A$2:B$3,2,FALSE)</f>
        <v>1</v>
      </c>
      <c r="AN52" s="26" t="s">
        <v>186</v>
      </c>
      <c r="AO52" s="26">
        <f>VLOOKUP(Form_Responses13[[#This Row],[
Adanya keterampilan yang baik dalam berinteraksi untuk beradaptasi dengan penyesuaian diri (perilaku adaptif)?]],[1]kode!A$2:B$3,2,FALSE)</f>
        <v>0</v>
      </c>
      <c r="AP52" s="26" t="s">
        <v>174</v>
      </c>
      <c r="AQ52" s="32">
        <f>VLOOKUP(Form_Responses13[[#This Row],[Individu yang berhasil memenuhi kebutuhan dan menyelesaikan masalahnya, maka akan terjadinya perilaku yang adaptif?]],[1]kode!A$2:B$3,2,FALSE)</f>
        <v>1</v>
      </c>
    </row>
    <row r="53" spans="1:43" ht="25" x14ac:dyDescent="0.25">
      <c r="A53" s="26" t="s">
        <v>247</v>
      </c>
      <c r="B53" s="26" t="s">
        <v>114</v>
      </c>
      <c r="C53" s="26" t="s">
        <v>40</v>
      </c>
      <c r="D53" s="26" t="s">
        <v>174</v>
      </c>
      <c r="E53" s="28">
        <f>VLOOKUP(Form_Responses13[[#This Row],[Apakah penyesuaian diri ( perilaku adaptif ) membantu seseorang menyesuaikan diri dengan lingkungannya?]],[1]kode!A$1:B$3,2,FALSE)</f>
        <v>1</v>
      </c>
      <c r="F53" s="26" t="s">
        <v>174</v>
      </c>
      <c r="G53" s="26">
        <f>VLOOKUP(Form_Responses13[[#This Row],[Apakah daya juang (resiliensi) diri dapat membantu seseorang menghadapi tekanan atau masalah sehari-hari?]],[1]kode!A$2:B$3,2,FALSE)</f>
        <v>1</v>
      </c>
      <c r="H53" s="26" t="s">
        <v>174</v>
      </c>
      <c r="I53" s="26">
        <f>VLOOKUP(Form_Responses13[[#This Row],[Apakah penyesuaian diri (perilaku adaptif) dipengaruhi oleh kemampuan daya juang (resiliensi) seseorang?]],[1]kode!A$2:B$3,2,FALSE)</f>
        <v>1</v>
      </c>
      <c r="J53" s="26" t="s">
        <v>174</v>
      </c>
      <c r="K53" s="26">
        <f>VLOOKUP(Form_Responses13[[#This Row],[Apakah daya juang (resiliensi) diri dapat di kembangkan melalui pengalaman hidup?]],[1]kode!A$2:B$3,2,FALSE)</f>
        <v>1</v>
      </c>
      <c r="L53" s="26" t="s">
        <v>174</v>
      </c>
      <c r="M53" s="26">
        <f>VLOOKUP(Form_Responses13[[#This Row],[Apakah anda percaya bahwa seseorang dengan daya juang (resiliensi) tinggi lebih mudah beradaptasi dengan perubahan?]],[1]kode!A$2:B$3,2,FALSE)</f>
        <v>1</v>
      </c>
      <c r="N53" s="26" t="s">
        <v>174</v>
      </c>
      <c r="O53" s="26">
        <f>VLOOKUP(Form_Responses13[[#This Row],[Apakah penyesuaian diri (perilaku adaptif) penting untuk membantu seseorang menghadapi tantangan dalam kehidupan?]],[1]kode!A$2:B$3,2,FALSE)</f>
        <v>1</v>
      </c>
      <c r="P53" s="26" t="s">
        <v>174</v>
      </c>
      <c r="Q53" s="26">
        <f>VLOOKUP(Form_Responses13[[#This Row],[Apakah daya juang (resiliensi) dapat membantu seseorang mengelola emosinya dalam situasi sulit?]],[1]kode!A$2:B$3,2,FALSE)</f>
        <v>1</v>
      </c>
      <c r="R53" s="26" t="s">
        <v>174</v>
      </c>
      <c r="S53" s="26">
        <f>VLOOKUP(Form_Responses13[[#This Row],[Apakah anda memahami bahwa daya juang (resiliensi diri) adalah kemampuan untuk bangkit dari kegagalan?]],[1]kode!A$2:B$3,2,FALSE)</f>
        <v>1</v>
      </c>
      <c r="T53" s="26" t="s">
        <v>174</v>
      </c>
      <c r="U53" s="26">
        <f>VLOOKUP(Form_Responses13[[#This Row],[Apakah penyesuaian diri (perilaku adaptif) membantu seseorang mengatasi perubahan lingkungan yang tidak terduga?]],[1]kode!A$2:B$3,2,FALSE)</f>
        <v>1</v>
      </c>
      <c r="V53" s="26" t="s">
        <v>174</v>
      </c>
      <c r="W53" s="26">
        <f>VLOOKUP(Form_Responses13[[#This Row],[Apakah anda merasa bahwa daya juang (resiliensi diri) adalah keterampilan yang penting untuk masa depan?]],[1]kode!A$2:B$3,2,FALSE)</f>
        <v>1</v>
      </c>
      <c r="X53" s="26" t="s">
        <v>174</v>
      </c>
      <c r="Y53" s="26">
        <f>VLOOKUP(Form_Responses13[[#This Row],[Apakah anda merasa bahwa daya juang (resiliensi diri) berperan dalam membantu individu  mengelola tekanan sosial?]],[1]kode!A$2:B$3,2,FALSE)</f>
        <v>1</v>
      </c>
      <c r="Z53" s="26" t="s">
        <v>174</v>
      </c>
      <c r="AA53" s="26">
        <f>VLOOKUP(Form_Responses13[[#This Row],[Apakah penyesuaian diri (perilaku  adaptif) adalah pelampiasan dari seseorang karena orang-orang di sekitarnya?]],[1]kode!A$2:B$3,2,FALSE)</f>
        <v>1</v>
      </c>
      <c r="AB53" s="26" t="s">
        <v>174</v>
      </c>
      <c r="AC53" s="26">
        <f>VLOOKUP(Form_Responses13[[#This Row],[
Seseorang perlu memiliki kemampuan untuk menyesuaikan diri dengan norma atau standar yang ada di lingkungan sosialnya?]],[1]kode!A$2:B$3,2,FALSE)</f>
        <v>1</v>
      </c>
      <c r="AD53" s="26" t="s">
        <v>174</v>
      </c>
      <c r="AE53" s="26">
        <f>VLOOKUP(Form_Responses13[[#This Row],[Daya juang (Resiliensi) yang tinggi akan cenderung lebih mampu menghadapi tantangan dan stres dalam kehidupannya?]],[1]kode!A$2:B$3,2,FALSE)</f>
        <v>1</v>
      </c>
      <c r="AF53" s="26" t="s">
        <v>174</v>
      </c>
      <c r="AG53" s="26">
        <f>VLOOKUP(Form_Responses13[[#This Row],[Status ekonomi mempengaruhi terjadinya penyesuaian diri (perilaku adaptif) dan daya juang (resiliensi) individu?]],[1]kode!A$2:B$3,2,FALSE)</f>
        <v>1</v>
      </c>
      <c r="AH53" s="26" t="s">
        <v>174</v>
      </c>
      <c r="AI53" s="26">
        <f>VLOOKUP(Form_Responses13[[#This Row],[Kepribadian seseorang yang berbeda-beda mempengaruhi terjadinya penyesuaian diri (perilaku adaptif) dan daya juang (resiliensi) individu?]],[1]kode!A$2:B$3,2,FALSE)</f>
        <v>1</v>
      </c>
      <c r="AJ53" s="26" t="s">
        <v>174</v>
      </c>
      <c r="AK53" s="26">
        <f>VLOOKUP(Form_Responses13[[#This Row],[Apakah faktor keluarga penting dalam membentuk penyesuaian diri?]],[1]kode!A$2:B$3,2,FALSE)</f>
        <v>1</v>
      </c>
      <c r="AL53" s="26" t="s">
        <v>186</v>
      </c>
      <c r="AM53" s="26">
        <f>VLOOKUP(Form_Responses13[[#This Row],[Meningkatkan ketahanan individu dan menurunkan tingkat stres adalah cara efikasi diri yang baik?]],[1]kode!A$2:B$3,2,FALSE)</f>
        <v>0</v>
      </c>
      <c r="AN53" s="26" t="s">
        <v>174</v>
      </c>
      <c r="AO53" s="26">
        <f>VLOOKUP(Form_Responses13[[#This Row],[
Adanya keterampilan yang baik dalam berinteraksi untuk beradaptasi dengan penyesuaian diri (perilaku adaptif)?]],[1]kode!A$2:B$3,2,FALSE)</f>
        <v>1</v>
      </c>
      <c r="AP53" s="26" t="s">
        <v>186</v>
      </c>
      <c r="AQ53" s="32">
        <f>VLOOKUP(Form_Responses13[[#This Row],[Individu yang berhasil memenuhi kebutuhan dan menyelesaikan masalahnya, maka akan terjadinya perilaku yang adaptif?]],[1]kode!A$2:B$3,2,FALSE)</f>
        <v>0</v>
      </c>
    </row>
    <row r="54" spans="1:43" ht="25" x14ac:dyDescent="0.25">
      <c r="A54" s="26" t="s">
        <v>248</v>
      </c>
      <c r="B54" s="26" t="s">
        <v>249</v>
      </c>
      <c r="C54" s="27" t="s">
        <v>26</v>
      </c>
      <c r="D54" s="26" t="s">
        <v>174</v>
      </c>
      <c r="E54" s="28">
        <f>VLOOKUP(Form_Responses13[[#This Row],[Apakah penyesuaian diri ( perilaku adaptif ) membantu seseorang menyesuaikan diri dengan lingkungannya?]],[1]kode!A$1:B$3,2,FALSE)</f>
        <v>1</v>
      </c>
      <c r="F54" s="26" t="s">
        <v>186</v>
      </c>
      <c r="G54" s="26">
        <f>VLOOKUP(Form_Responses13[[#This Row],[Apakah daya juang (resiliensi) diri dapat membantu seseorang menghadapi tekanan atau masalah sehari-hari?]],[1]kode!A$2:B$3,2,FALSE)</f>
        <v>0</v>
      </c>
      <c r="H54" s="26" t="s">
        <v>174</v>
      </c>
      <c r="I54" s="26">
        <f>VLOOKUP(Form_Responses13[[#This Row],[Apakah penyesuaian diri (perilaku adaptif) dipengaruhi oleh kemampuan daya juang (resiliensi) seseorang?]],[1]kode!A$2:B$3,2,FALSE)</f>
        <v>1</v>
      </c>
      <c r="J54" s="26" t="s">
        <v>174</v>
      </c>
      <c r="K54" s="26">
        <f>VLOOKUP(Form_Responses13[[#This Row],[Apakah daya juang (resiliensi) diri dapat di kembangkan melalui pengalaman hidup?]],[1]kode!A$2:B$3,2,FALSE)</f>
        <v>1</v>
      </c>
      <c r="L54" s="26" t="s">
        <v>174</v>
      </c>
      <c r="M54" s="26">
        <f>VLOOKUP(Form_Responses13[[#This Row],[Apakah anda percaya bahwa seseorang dengan daya juang (resiliensi) tinggi lebih mudah beradaptasi dengan perubahan?]],[1]kode!A$2:B$3,2,FALSE)</f>
        <v>1</v>
      </c>
      <c r="N54" s="26" t="s">
        <v>174</v>
      </c>
      <c r="O54" s="26">
        <f>VLOOKUP(Form_Responses13[[#This Row],[Apakah penyesuaian diri (perilaku adaptif) penting untuk membantu seseorang menghadapi tantangan dalam kehidupan?]],[1]kode!A$2:B$3,2,FALSE)</f>
        <v>1</v>
      </c>
      <c r="P54" s="26" t="s">
        <v>174</v>
      </c>
      <c r="Q54" s="26">
        <f>VLOOKUP(Form_Responses13[[#This Row],[Apakah daya juang (resiliensi) dapat membantu seseorang mengelola emosinya dalam situasi sulit?]],[1]kode!A$2:B$3,2,FALSE)</f>
        <v>1</v>
      </c>
      <c r="R54" s="26" t="s">
        <v>174</v>
      </c>
      <c r="S54" s="26">
        <f>VLOOKUP(Form_Responses13[[#This Row],[Apakah anda memahami bahwa daya juang (resiliensi diri) adalah kemampuan untuk bangkit dari kegagalan?]],[1]kode!A$2:B$3,2,FALSE)</f>
        <v>1</v>
      </c>
      <c r="T54" s="26" t="s">
        <v>174</v>
      </c>
      <c r="U54" s="26">
        <f>VLOOKUP(Form_Responses13[[#This Row],[Apakah penyesuaian diri (perilaku adaptif) membantu seseorang mengatasi perubahan lingkungan yang tidak terduga?]],[1]kode!A$2:B$3,2,FALSE)</f>
        <v>1</v>
      </c>
      <c r="V54" s="26" t="s">
        <v>174</v>
      </c>
      <c r="W54" s="26">
        <f>VLOOKUP(Form_Responses13[[#This Row],[Apakah anda merasa bahwa daya juang (resiliensi diri) adalah keterampilan yang penting untuk masa depan?]],[1]kode!A$2:B$3,2,FALSE)</f>
        <v>1</v>
      </c>
      <c r="X54" s="26" t="s">
        <v>174</v>
      </c>
      <c r="Y54" s="26">
        <f>VLOOKUP(Form_Responses13[[#This Row],[Apakah anda merasa bahwa daya juang (resiliensi diri) berperan dalam membantu individu  mengelola tekanan sosial?]],[1]kode!A$2:B$3,2,FALSE)</f>
        <v>1</v>
      </c>
      <c r="Z54" s="26" t="s">
        <v>174</v>
      </c>
      <c r="AA54" s="26">
        <f>VLOOKUP(Form_Responses13[[#This Row],[Apakah penyesuaian diri (perilaku  adaptif) adalah pelampiasan dari seseorang karena orang-orang di sekitarnya?]],[1]kode!A$2:B$3,2,FALSE)</f>
        <v>1</v>
      </c>
      <c r="AB54" s="26" t="s">
        <v>174</v>
      </c>
      <c r="AC54" s="26">
        <f>VLOOKUP(Form_Responses13[[#This Row],[
Seseorang perlu memiliki kemampuan untuk menyesuaikan diri dengan norma atau standar yang ada di lingkungan sosialnya?]],[1]kode!A$2:B$3,2,FALSE)</f>
        <v>1</v>
      </c>
      <c r="AD54" s="26" t="s">
        <v>174</v>
      </c>
      <c r="AE54" s="26">
        <f>VLOOKUP(Form_Responses13[[#This Row],[Daya juang (Resiliensi) yang tinggi akan cenderung lebih mampu menghadapi tantangan dan stres dalam kehidupannya?]],[1]kode!A$2:B$3,2,FALSE)</f>
        <v>1</v>
      </c>
      <c r="AF54" s="26" t="s">
        <v>174</v>
      </c>
      <c r="AG54" s="26">
        <f>VLOOKUP(Form_Responses13[[#This Row],[Status ekonomi mempengaruhi terjadinya penyesuaian diri (perilaku adaptif) dan daya juang (resiliensi) individu?]],[1]kode!A$2:B$3,2,FALSE)</f>
        <v>1</v>
      </c>
      <c r="AH54" s="26" t="s">
        <v>174</v>
      </c>
      <c r="AI54" s="26">
        <f>VLOOKUP(Form_Responses13[[#This Row],[Kepribadian seseorang yang berbeda-beda mempengaruhi terjadinya penyesuaian diri (perilaku adaptif) dan daya juang (resiliensi) individu?]],[1]kode!A$2:B$3,2,FALSE)</f>
        <v>1</v>
      </c>
      <c r="AJ54" s="26" t="s">
        <v>174</v>
      </c>
      <c r="AK54" s="26">
        <f>VLOOKUP(Form_Responses13[[#This Row],[Apakah faktor keluarga penting dalam membentuk penyesuaian diri?]],[1]kode!A$2:B$3,2,FALSE)</f>
        <v>1</v>
      </c>
      <c r="AL54" s="26" t="s">
        <v>174</v>
      </c>
      <c r="AM54" s="26">
        <f>VLOOKUP(Form_Responses13[[#This Row],[Meningkatkan ketahanan individu dan menurunkan tingkat stres adalah cara efikasi diri yang baik?]],[1]kode!A$2:B$3,2,FALSE)</f>
        <v>1</v>
      </c>
      <c r="AN54" s="26" t="s">
        <v>174</v>
      </c>
      <c r="AO54" s="26">
        <f>VLOOKUP(Form_Responses13[[#This Row],[
Adanya keterampilan yang baik dalam berinteraksi untuk beradaptasi dengan penyesuaian diri (perilaku adaptif)?]],[1]kode!A$2:B$3,2,FALSE)</f>
        <v>1</v>
      </c>
      <c r="AP54" s="26" t="s">
        <v>174</v>
      </c>
      <c r="AQ54" s="32">
        <f>VLOOKUP(Form_Responses13[[#This Row],[Individu yang berhasil memenuhi kebutuhan dan menyelesaikan masalahnya, maka akan terjadinya perilaku yang adaptif?]],[1]kode!A$2:B$3,2,FALSE)</f>
        <v>1</v>
      </c>
    </row>
    <row r="55" spans="1:43" ht="25" x14ac:dyDescent="0.25">
      <c r="A55" s="26" t="s">
        <v>250</v>
      </c>
      <c r="B55" s="26" t="s">
        <v>251</v>
      </c>
      <c r="C55" s="27" t="s">
        <v>43</v>
      </c>
      <c r="D55" s="26" t="s">
        <v>174</v>
      </c>
      <c r="E55" s="28">
        <f>VLOOKUP(Form_Responses13[[#This Row],[Apakah penyesuaian diri ( perilaku adaptif ) membantu seseorang menyesuaikan diri dengan lingkungannya?]],[1]kode!A$1:B$3,2,FALSE)</f>
        <v>1</v>
      </c>
      <c r="F55" s="26" t="s">
        <v>174</v>
      </c>
      <c r="G55" s="26">
        <f>VLOOKUP(Form_Responses13[[#This Row],[Apakah daya juang (resiliensi) diri dapat membantu seseorang menghadapi tekanan atau masalah sehari-hari?]],[1]kode!A$2:B$3,2,FALSE)</f>
        <v>1</v>
      </c>
      <c r="H55" s="26" t="s">
        <v>174</v>
      </c>
      <c r="I55" s="26">
        <f>VLOOKUP(Form_Responses13[[#This Row],[Apakah penyesuaian diri (perilaku adaptif) dipengaruhi oleh kemampuan daya juang (resiliensi) seseorang?]],[1]kode!A$2:B$3,2,FALSE)</f>
        <v>1</v>
      </c>
      <c r="J55" s="26" t="s">
        <v>186</v>
      </c>
      <c r="K55" s="26">
        <f>VLOOKUP(Form_Responses13[[#This Row],[Apakah daya juang (resiliensi) diri dapat di kembangkan melalui pengalaman hidup?]],[1]kode!A$2:B$3,2,FALSE)</f>
        <v>0</v>
      </c>
      <c r="L55" s="26" t="s">
        <v>174</v>
      </c>
      <c r="M55" s="26">
        <f>VLOOKUP(Form_Responses13[[#This Row],[Apakah anda percaya bahwa seseorang dengan daya juang (resiliensi) tinggi lebih mudah beradaptasi dengan perubahan?]],[1]kode!A$2:B$3,2,FALSE)</f>
        <v>1</v>
      </c>
      <c r="N55" s="26" t="s">
        <v>174</v>
      </c>
      <c r="O55" s="26">
        <f>VLOOKUP(Form_Responses13[[#This Row],[Apakah penyesuaian diri (perilaku adaptif) penting untuk membantu seseorang menghadapi tantangan dalam kehidupan?]],[1]kode!A$2:B$3,2,FALSE)</f>
        <v>1</v>
      </c>
      <c r="P55" s="26" t="s">
        <v>186</v>
      </c>
      <c r="Q55" s="26">
        <f>VLOOKUP(Form_Responses13[[#This Row],[Apakah daya juang (resiliensi) dapat membantu seseorang mengelola emosinya dalam situasi sulit?]],[1]kode!A$2:B$3,2,FALSE)</f>
        <v>0</v>
      </c>
      <c r="R55" s="26" t="s">
        <v>174</v>
      </c>
      <c r="S55" s="26">
        <f>VLOOKUP(Form_Responses13[[#This Row],[Apakah anda memahami bahwa daya juang (resiliensi diri) adalah kemampuan untuk bangkit dari kegagalan?]],[1]kode!A$2:B$3,2,FALSE)</f>
        <v>1</v>
      </c>
      <c r="T55" s="26" t="s">
        <v>174</v>
      </c>
      <c r="U55" s="26">
        <f>VLOOKUP(Form_Responses13[[#This Row],[Apakah penyesuaian diri (perilaku adaptif) membantu seseorang mengatasi perubahan lingkungan yang tidak terduga?]],[1]kode!A$2:B$3,2,FALSE)</f>
        <v>1</v>
      </c>
      <c r="V55" s="26" t="s">
        <v>186</v>
      </c>
      <c r="W55" s="26">
        <f>VLOOKUP(Form_Responses13[[#This Row],[Apakah anda merasa bahwa daya juang (resiliensi diri) adalah keterampilan yang penting untuk masa depan?]],[1]kode!A$2:B$3,2,FALSE)</f>
        <v>0</v>
      </c>
      <c r="X55" s="26" t="s">
        <v>174</v>
      </c>
      <c r="Y55" s="26">
        <f>VLOOKUP(Form_Responses13[[#This Row],[Apakah anda merasa bahwa daya juang (resiliensi diri) berperan dalam membantu individu  mengelola tekanan sosial?]],[1]kode!A$2:B$3,2,FALSE)</f>
        <v>1</v>
      </c>
      <c r="Z55" s="26" t="s">
        <v>174</v>
      </c>
      <c r="AA55" s="26">
        <f>VLOOKUP(Form_Responses13[[#This Row],[Apakah penyesuaian diri (perilaku  adaptif) adalah pelampiasan dari seseorang karena orang-orang di sekitarnya?]],[1]kode!A$2:B$3,2,FALSE)</f>
        <v>1</v>
      </c>
      <c r="AB55" s="26" t="s">
        <v>174</v>
      </c>
      <c r="AC55" s="26">
        <f>VLOOKUP(Form_Responses13[[#This Row],[
Seseorang perlu memiliki kemampuan untuk menyesuaikan diri dengan norma atau standar yang ada di lingkungan sosialnya?]],[1]kode!A$2:B$3,2,FALSE)</f>
        <v>1</v>
      </c>
      <c r="AD55" s="26" t="s">
        <v>174</v>
      </c>
      <c r="AE55" s="26">
        <f>VLOOKUP(Form_Responses13[[#This Row],[Daya juang (Resiliensi) yang tinggi akan cenderung lebih mampu menghadapi tantangan dan stres dalam kehidupannya?]],[1]kode!A$2:B$3,2,FALSE)</f>
        <v>1</v>
      </c>
      <c r="AF55" s="26" t="s">
        <v>174</v>
      </c>
      <c r="AG55" s="26">
        <f>VLOOKUP(Form_Responses13[[#This Row],[Status ekonomi mempengaruhi terjadinya penyesuaian diri (perilaku adaptif) dan daya juang (resiliensi) individu?]],[1]kode!A$2:B$3,2,FALSE)</f>
        <v>1</v>
      </c>
      <c r="AH55" s="26" t="s">
        <v>174</v>
      </c>
      <c r="AI55" s="26">
        <f>VLOOKUP(Form_Responses13[[#This Row],[Kepribadian seseorang yang berbeda-beda mempengaruhi terjadinya penyesuaian diri (perilaku adaptif) dan daya juang (resiliensi) individu?]],[1]kode!A$2:B$3,2,FALSE)</f>
        <v>1</v>
      </c>
      <c r="AJ55" s="26" t="s">
        <v>174</v>
      </c>
      <c r="AK55" s="26">
        <f>VLOOKUP(Form_Responses13[[#This Row],[Apakah faktor keluarga penting dalam membentuk penyesuaian diri?]],[1]kode!A$2:B$3,2,FALSE)</f>
        <v>1</v>
      </c>
      <c r="AL55" s="26" t="s">
        <v>174</v>
      </c>
      <c r="AM55" s="26">
        <f>VLOOKUP(Form_Responses13[[#This Row],[Meningkatkan ketahanan individu dan menurunkan tingkat stres adalah cara efikasi diri yang baik?]],[1]kode!A$2:B$3,2,FALSE)</f>
        <v>1</v>
      </c>
      <c r="AN55" s="26" t="s">
        <v>174</v>
      </c>
      <c r="AO55" s="26">
        <f>VLOOKUP(Form_Responses13[[#This Row],[
Adanya keterampilan yang baik dalam berinteraksi untuk beradaptasi dengan penyesuaian diri (perilaku adaptif)?]],[1]kode!A$2:B$3,2,FALSE)</f>
        <v>1</v>
      </c>
      <c r="AP55" s="26" t="s">
        <v>174</v>
      </c>
      <c r="AQ55" s="32">
        <f>VLOOKUP(Form_Responses13[[#This Row],[Individu yang berhasil memenuhi kebutuhan dan menyelesaikan masalahnya, maka akan terjadinya perilaku yang adaptif?]],[1]kode!A$2:B$3,2,FALSE)</f>
        <v>1</v>
      </c>
    </row>
    <row r="56" spans="1:43" ht="25" x14ac:dyDescent="0.25">
      <c r="A56" s="26" t="s">
        <v>125</v>
      </c>
      <c r="B56" s="26" t="s">
        <v>252</v>
      </c>
      <c r="C56" s="26" t="s">
        <v>40</v>
      </c>
      <c r="D56" s="26" t="s">
        <v>174</v>
      </c>
      <c r="E56" s="28">
        <f>VLOOKUP(Form_Responses13[[#This Row],[Apakah penyesuaian diri ( perilaku adaptif ) membantu seseorang menyesuaikan diri dengan lingkungannya?]],[1]kode!A$1:B$3,2,FALSE)</f>
        <v>1</v>
      </c>
      <c r="F56" s="26" t="s">
        <v>174</v>
      </c>
      <c r="G56" s="26">
        <f>VLOOKUP(Form_Responses13[[#This Row],[Apakah daya juang (resiliensi) diri dapat membantu seseorang menghadapi tekanan atau masalah sehari-hari?]],[1]kode!A$2:B$3,2,FALSE)</f>
        <v>1</v>
      </c>
      <c r="H56" s="26" t="s">
        <v>174</v>
      </c>
      <c r="I56" s="26">
        <f>VLOOKUP(Form_Responses13[[#This Row],[Apakah penyesuaian diri (perilaku adaptif) dipengaruhi oleh kemampuan daya juang (resiliensi) seseorang?]],[1]kode!A$2:B$3,2,FALSE)</f>
        <v>1</v>
      </c>
      <c r="J56" s="26" t="s">
        <v>174</v>
      </c>
      <c r="K56" s="26">
        <f>VLOOKUP(Form_Responses13[[#This Row],[Apakah daya juang (resiliensi) diri dapat di kembangkan melalui pengalaman hidup?]],[1]kode!A$2:B$3,2,FALSE)</f>
        <v>1</v>
      </c>
      <c r="L56" s="26" t="s">
        <v>174</v>
      </c>
      <c r="M56" s="26">
        <f>VLOOKUP(Form_Responses13[[#This Row],[Apakah anda percaya bahwa seseorang dengan daya juang (resiliensi) tinggi lebih mudah beradaptasi dengan perubahan?]],[1]kode!A$2:B$3,2,FALSE)</f>
        <v>1</v>
      </c>
      <c r="N56" s="26" t="s">
        <v>174</v>
      </c>
      <c r="O56" s="26">
        <f>VLOOKUP(Form_Responses13[[#This Row],[Apakah penyesuaian diri (perilaku adaptif) penting untuk membantu seseorang menghadapi tantangan dalam kehidupan?]],[1]kode!A$2:B$3,2,FALSE)</f>
        <v>1</v>
      </c>
      <c r="P56" s="26" t="s">
        <v>174</v>
      </c>
      <c r="Q56" s="26">
        <f>VLOOKUP(Form_Responses13[[#This Row],[Apakah daya juang (resiliensi) dapat membantu seseorang mengelola emosinya dalam situasi sulit?]],[1]kode!A$2:B$3,2,FALSE)</f>
        <v>1</v>
      </c>
      <c r="R56" s="26" t="s">
        <v>186</v>
      </c>
      <c r="S56" s="26">
        <f>VLOOKUP(Form_Responses13[[#This Row],[Apakah anda memahami bahwa daya juang (resiliensi diri) adalah kemampuan untuk bangkit dari kegagalan?]],[1]kode!A$2:B$3,2,FALSE)</f>
        <v>0</v>
      </c>
      <c r="T56" s="26" t="s">
        <v>186</v>
      </c>
      <c r="U56" s="26">
        <f>VLOOKUP(Form_Responses13[[#This Row],[Apakah penyesuaian diri (perilaku adaptif) membantu seseorang mengatasi perubahan lingkungan yang tidak terduga?]],[1]kode!A$2:B$3,2,FALSE)</f>
        <v>0</v>
      </c>
      <c r="V56" s="26" t="s">
        <v>174</v>
      </c>
      <c r="W56" s="26">
        <f>VLOOKUP(Form_Responses13[[#This Row],[Apakah anda merasa bahwa daya juang (resiliensi diri) adalah keterampilan yang penting untuk masa depan?]],[1]kode!A$2:B$3,2,FALSE)</f>
        <v>1</v>
      </c>
      <c r="X56" s="26" t="s">
        <v>174</v>
      </c>
      <c r="Y56" s="26">
        <f>VLOOKUP(Form_Responses13[[#This Row],[Apakah anda merasa bahwa daya juang (resiliensi diri) berperan dalam membantu individu  mengelola tekanan sosial?]],[1]kode!A$2:B$3,2,FALSE)</f>
        <v>1</v>
      </c>
      <c r="Z56" s="26" t="s">
        <v>174</v>
      </c>
      <c r="AA56" s="26">
        <f>VLOOKUP(Form_Responses13[[#This Row],[Apakah penyesuaian diri (perilaku  adaptif) adalah pelampiasan dari seseorang karena orang-orang di sekitarnya?]],[1]kode!A$2:B$3,2,FALSE)</f>
        <v>1</v>
      </c>
      <c r="AB56" s="26" t="s">
        <v>174</v>
      </c>
      <c r="AC56" s="26">
        <f>VLOOKUP(Form_Responses13[[#This Row],[
Seseorang perlu memiliki kemampuan untuk menyesuaikan diri dengan norma atau standar yang ada di lingkungan sosialnya?]],[1]kode!A$2:B$3,2,FALSE)</f>
        <v>1</v>
      </c>
      <c r="AD56" s="26" t="s">
        <v>174</v>
      </c>
      <c r="AE56" s="26">
        <f>VLOOKUP(Form_Responses13[[#This Row],[Daya juang (Resiliensi) yang tinggi akan cenderung lebih mampu menghadapi tantangan dan stres dalam kehidupannya?]],[1]kode!A$2:B$3,2,FALSE)</f>
        <v>1</v>
      </c>
      <c r="AF56" s="26" t="s">
        <v>174</v>
      </c>
      <c r="AG56" s="26">
        <f>VLOOKUP(Form_Responses13[[#This Row],[Status ekonomi mempengaruhi terjadinya penyesuaian diri (perilaku adaptif) dan daya juang (resiliensi) individu?]],[1]kode!A$2:B$3,2,FALSE)</f>
        <v>1</v>
      </c>
      <c r="AH56" s="26" t="s">
        <v>174</v>
      </c>
      <c r="AI56" s="26">
        <f>VLOOKUP(Form_Responses13[[#This Row],[Kepribadian seseorang yang berbeda-beda mempengaruhi terjadinya penyesuaian diri (perilaku adaptif) dan daya juang (resiliensi) individu?]],[1]kode!A$2:B$3,2,FALSE)</f>
        <v>1</v>
      </c>
      <c r="AJ56" s="26" t="s">
        <v>174</v>
      </c>
      <c r="AK56" s="26">
        <f>VLOOKUP(Form_Responses13[[#This Row],[Apakah faktor keluarga penting dalam membentuk penyesuaian diri?]],[1]kode!A$2:B$3,2,FALSE)</f>
        <v>1</v>
      </c>
      <c r="AL56" s="26" t="s">
        <v>174</v>
      </c>
      <c r="AM56" s="26">
        <f>VLOOKUP(Form_Responses13[[#This Row],[Meningkatkan ketahanan individu dan menurunkan tingkat stres adalah cara efikasi diri yang baik?]],[1]kode!A$2:B$3,2,FALSE)</f>
        <v>1</v>
      </c>
      <c r="AN56" s="26" t="s">
        <v>174</v>
      </c>
      <c r="AO56" s="26">
        <f>VLOOKUP(Form_Responses13[[#This Row],[
Adanya keterampilan yang baik dalam berinteraksi untuk beradaptasi dengan penyesuaian diri (perilaku adaptif)?]],[1]kode!A$2:B$3,2,FALSE)</f>
        <v>1</v>
      </c>
      <c r="AP56" s="26" t="s">
        <v>174</v>
      </c>
      <c r="AQ56" s="32">
        <f>VLOOKUP(Form_Responses13[[#This Row],[Individu yang berhasil memenuhi kebutuhan dan menyelesaikan masalahnya, maka akan terjadinya perilaku yang adaptif?]],[1]kode!A$2:B$3,2,FALSE)</f>
        <v>1</v>
      </c>
    </row>
    <row r="57" spans="1:43" ht="25" x14ac:dyDescent="0.25">
      <c r="A57" s="26" t="s">
        <v>253</v>
      </c>
      <c r="B57" s="26" t="s">
        <v>200</v>
      </c>
      <c r="C57" s="27" t="s">
        <v>43</v>
      </c>
      <c r="D57" s="26" t="s">
        <v>186</v>
      </c>
      <c r="E57" s="28">
        <f>VLOOKUP(Form_Responses13[[#This Row],[Apakah penyesuaian diri ( perilaku adaptif ) membantu seseorang menyesuaikan diri dengan lingkungannya?]],[1]kode!A$1:B$3,2,FALSE)</f>
        <v>0</v>
      </c>
      <c r="F57" s="26" t="s">
        <v>174</v>
      </c>
      <c r="G57" s="26">
        <f>VLOOKUP(Form_Responses13[[#This Row],[Apakah daya juang (resiliensi) diri dapat membantu seseorang menghadapi tekanan atau masalah sehari-hari?]],[1]kode!A$2:B$3,2,FALSE)</f>
        <v>1</v>
      </c>
      <c r="H57" s="26" t="s">
        <v>174</v>
      </c>
      <c r="I57" s="26">
        <f>VLOOKUP(Form_Responses13[[#This Row],[Apakah penyesuaian diri (perilaku adaptif) dipengaruhi oleh kemampuan daya juang (resiliensi) seseorang?]],[1]kode!A$2:B$3,2,FALSE)</f>
        <v>1</v>
      </c>
      <c r="J57" s="26" t="s">
        <v>186</v>
      </c>
      <c r="K57" s="26">
        <f>VLOOKUP(Form_Responses13[[#This Row],[Apakah daya juang (resiliensi) diri dapat di kembangkan melalui pengalaman hidup?]],[1]kode!A$2:B$3,2,FALSE)</f>
        <v>0</v>
      </c>
      <c r="L57" s="26" t="s">
        <v>174</v>
      </c>
      <c r="M57" s="26">
        <f>VLOOKUP(Form_Responses13[[#This Row],[Apakah anda percaya bahwa seseorang dengan daya juang (resiliensi) tinggi lebih mudah beradaptasi dengan perubahan?]],[1]kode!A$2:B$3,2,FALSE)</f>
        <v>1</v>
      </c>
      <c r="N57" s="26" t="s">
        <v>174</v>
      </c>
      <c r="O57" s="26">
        <f>VLOOKUP(Form_Responses13[[#This Row],[Apakah penyesuaian diri (perilaku adaptif) penting untuk membantu seseorang menghadapi tantangan dalam kehidupan?]],[1]kode!A$2:B$3,2,FALSE)</f>
        <v>1</v>
      </c>
      <c r="P57" s="26" t="s">
        <v>186</v>
      </c>
      <c r="Q57" s="26">
        <f>VLOOKUP(Form_Responses13[[#This Row],[Apakah daya juang (resiliensi) dapat membantu seseorang mengelola emosinya dalam situasi sulit?]],[1]kode!A$2:B$3,2,FALSE)</f>
        <v>0</v>
      </c>
      <c r="R57" s="26" t="s">
        <v>174</v>
      </c>
      <c r="S57" s="26">
        <f>VLOOKUP(Form_Responses13[[#This Row],[Apakah anda memahami bahwa daya juang (resiliensi diri) adalah kemampuan untuk bangkit dari kegagalan?]],[1]kode!A$2:B$3,2,FALSE)</f>
        <v>1</v>
      </c>
      <c r="T57" s="26" t="s">
        <v>186</v>
      </c>
      <c r="U57" s="26">
        <f>VLOOKUP(Form_Responses13[[#This Row],[Apakah penyesuaian diri (perilaku adaptif) membantu seseorang mengatasi perubahan lingkungan yang tidak terduga?]],[1]kode!A$2:B$3,2,FALSE)</f>
        <v>0</v>
      </c>
      <c r="V57" s="26" t="s">
        <v>174</v>
      </c>
      <c r="W57" s="26">
        <f>VLOOKUP(Form_Responses13[[#This Row],[Apakah anda merasa bahwa daya juang (resiliensi diri) adalah keterampilan yang penting untuk masa depan?]],[1]kode!A$2:B$3,2,FALSE)</f>
        <v>1</v>
      </c>
      <c r="X57" s="26" t="s">
        <v>186</v>
      </c>
      <c r="Y57" s="26">
        <f>VLOOKUP(Form_Responses13[[#This Row],[Apakah anda merasa bahwa daya juang (resiliensi diri) berperan dalam membantu individu  mengelola tekanan sosial?]],[1]kode!A$2:B$3,2,FALSE)</f>
        <v>0</v>
      </c>
      <c r="Z57" s="26" t="s">
        <v>174</v>
      </c>
      <c r="AA57" s="26">
        <f>VLOOKUP(Form_Responses13[[#This Row],[Apakah penyesuaian diri (perilaku  adaptif) adalah pelampiasan dari seseorang karena orang-orang di sekitarnya?]],[1]kode!A$2:B$3,2,FALSE)</f>
        <v>1</v>
      </c>
      <c r="AB57" s="26" t="s">
        <v>186</v>
      </c>
      <c r="AC57" s="26">
        <f>VLOOKUP(Form_Responses13[[#This Row],[
Seseorang perlu memiliki kemampuan untuk menyesuaikan diri dengan norma atau standar yang ada di lingkungan sosialnya?]],[1]kode!A$2:B$3,2,FALSE)</f>
        <v>0</v>
      </c>
      <c r="AD57" s="26" t="s">
        <v>174</v>
      </c>
      <c r="AE57" s="26">
        <f>VLOOKUP(Form_Responses13[[#This Row],[Daya juang (Resiliensi) yang tinggi akan cenderung lebih mampu menghadapi tantangan dan stres dalam kehidupannya?]],[1]kode!A$2:B$3,2,FALSE)</f>
        <v>1</v>
      </c>
      <c r="AF57" s="26" t="s">
        <v>186</v>
      </c>
      <c r="AG57" s="26">
        <f>VLOOKUP(Form_Responses13[[#This Row],[Status ekonomi mempengaruhi terjadinya penyesuaian diri (perilaku adaptif) dan daya juang (resiliensi) individu?]],[1]kode!A$2:B$3,2,FALSE)</f>
        <v>0</v>
      </c>
      <c r="AH57" s="26" t="s">
        <v>174</v>
      </c>
      <c r="AI57" s="26">
        <f>VLOOKUP(Form_Responses13[[#This Row],[Kepribadian seseorang yang berbeda-beda mempengaruhi terjadinya penyesuaian diri (perilaku adaptif) dan daya juang (resiliensi) individu?]],[1]kode!A$2:B$3,2,FALSE)</f>
        <v>1</v>
      </c>
      <c r="AJ57" s="26" t="s">
        <v>186</v>
      </c>
      <c r="AK57" s="26">
        <f>VLOOKUP(Form_Responses13[[#This Row],[Apakah faktor keluarga penting dalam membentuk penyesuaian diri?]],[1]kode!A$2:B$3,2,FALSE)</f>
        <v>0</v>
      </c>
      <c r="AL57" s="26" t="s">
        <v>186</v>
      </c>
      <c r="AM57" s="26">
        <f>VLOOKUP(Form_Responses13[[#This Row],[Meningkatkan ketahanan individu dan menurunkan tingkat stres adalah cara efikasi diri yang baik?]],[1]kode!A$2:B$3,2,FALSE)</f>
        <v>0</v>
      </c>
      <c r="AN57" s="26" t="s">
        <v>174</v>
      </c>
      <c r="AO57" s="26">
        <f>VLOOKUP(Form_Responses13[[#This Row],[
Adanya keterampilan yang baik dalam berinteraksi untuk beradaptasi dengan penyesuaian diri (perilaku adaptif)?]],[1]kode!A$2:B$3,2,FALSE)</f>
        <v>1</v>
      </c>
      <c r="AP57" s="26" t="s">
        <v>186</v>
      </c>
      <c r="AQ57" s="32">
        <f>VLOOKUP(Form_Responses13[[#This Row],[Individu yang berhasil memenuhi kebutuhan dan menyelesaikan masalahnya, maka akan terjadinya perilaku yang adaptif?]],[1]kode!A$2:B$3,2,FALSE)</f>
        <v>0</v>
      </c>
    </row>
    <row r="58" spans="1:43" ht="25" x14ac:dyDescent="0.25">
      <c r="A58" s="26" t="s">
        <v>254</v>
      </c>
      <c r="B58" s="26" t="s">
        <v>82</v>
      </c>
      <c r="C58" s="27" t="s">
        <v>43</v>
      </c>
      <c r="D58" s="26" t="s">
        <v>174</v>
      </c>
      <c r="E58" s="28">
        <f>VLOOKUP(Form_Responses13[[#This Row],[Apakah penyesuaian diri ( perilaku adaptif ) membantu seseorang menyesuaikan diri dengan lingkungannya?]],[1]kode!A$1:B$3,2,FALSE)</f>
        <v>1</v>
      </c>
      <c r="F58" s="26" t="s">
        <v>174</v>
      </c>
      <c r="G58" s="26">
        <f>VLOOKUP(Form_Responses13[[#This Row],[Apakah daya juang (resiliensi) diri dapat membantu seseorang menghadapi tekanan atau masalah sehari-hari?]],[1]kode!A$2:B$3,2,FALSE)</f>
        <v>1</v>
      </c>
      <c r="H58" s="26" t="s">
        <v>174</v>
      </c>
      <c r="I58" s="26">
        <f>VLOOKUP(Form_Responses13[[#This Row],[Apakah penyesuaian diri (perilaku adaptif) dipengaruhi oleh kemampuan daya juang (resiliensi) seseorang?]],[1]kode!A$2:B$3,2,FALSE)</f>
        <v>1</v>
      </c>
      <c r="J58" s="26" t="s">
        <v>186</v>
      </c>
      <c r="K58" s="26">
        <f>VLOOKUP(Form_Responses13[[#This Row],[Apakah daya juang (resiliensi) diri dapat di kembangkan melalui pengalaman hidup?]],[1]kode!A$2:B$3,2,FALSE)</f>
        <v>0</v>
      </c>
      <c r="L58" s="26" t="s">
        <v>174</v>
      </c>
      <c r="M58" s="26">
        <f>VLOOKUP(Form_Responses13[[#This Row],[Apakah anda percaya bahwa seseorang dengan daya juang (resiliensi) tinggi lebih mudah beradaptasi dengan perubahan?]],[1]kode!A$2:B$3,2,FALSE)</f>
        <v>1</v>
      </c>
      <c r="N58" s="26" t="s">
        <v>174</v>
      </c>
      <c r="O58" s="26">
        <f>VLOOKUP(Form_Responses13[[#This Row],[Apakah penyesuaian diri (perilaku adaptif) penting untuk membantu seseorang menghadapi tantangan dalam kehidupan?]],[1]kode!A$2:B$3,2,FALSE)</f>
        <v>1</v>
      </c>
      <c r="P58" s="26" t="s">
        <v>174</v>
      </c>
      <c r="Q58" s="26">
        <f>VLOOKUP(Form_Responses13[[#This Row],[Apakah daya juang (resiliensi) dapat membantu seseorang mengelola emosinya dalam situasi sulit?]],[1]kode!A$2:B$3,2,FALSE)</f>
        <v>1</v>
      </c>
      <c r="R58" s="26" t="s">
        <v>174</v>
      </c>
      <c r="S58" s="26">
        <f>VLOOKUP(Form_Responses13[[#This Row],[Apakah anda memahami bahwa daya juang (resiliensi diri) adalah kemampuan untuk bangkit dari kegagalan?]],[1]kode!A$2:B$3,2,FALSE)</f>
        <v>1</v>
      </c>
      <c r="T58" s="26" t="s">
        <v>174</v>
      </c>
      <c r="U58" s="26">
        <f>VLOOKUP(Form_Responses13[[#This Row],[Apakah penyesuaian diri (perilaku adaptif) membantu seseorang mengatasi perubahan lingkungan yang tidak terduga?]],[1]kode!A$2:B$3,2,FALSE)</f>
        <v>1</v>
      </c>
      <c r="V58" s="26" t="s">
        <v>174</v>
      </c>
      <c r="W58" s="26">
        <f>VLOOKUP(Form_Responses13[[#This Row],[Apakah anda merasa bahwa daya juang (resiliensi diri) adalah keterampilan yang penting untuk masa depan?]],[1]kode!A$2:B$3,2,FALSE)</f>
        <v>1</v>
      </c>
      <c r="X58" s="26" t="s">
        <v>174</v>
      </c>
      <c r="Y58" s="26">
        <f>VLOOKUP(Form_Responses13[[#This Row],[Apakah anda merasa bahwa daya juang (resiliensi diri) berperan dalam membantu individu  mengelola tekanan sosial?]],[1]kode!A$2:B$3,2,FALSE)</f>
        <v>1</v>
      </c>
      <c r="Z58" s="26" t="s">
        <v>174</v>
      </c>
      <c r="AA58" s="26">
        <f>VLOOKUP(Form_Responses13[[#This Row],[Apakah penyesuaian diri (perilaku  adaptif) adalah pelampiasan dari seseorang karena orang-orang di sekitarnya?]],[1]kode!A$2:B$3,2,FALSE)</f>
        <v>1</v>
      </c>
      <c r="AB58" s="26" t="s">
        <v>174</v>
      </c>
      <c r="AC58" s="26">
        <f>VLOOKUP(Form_Responses13[[#This Row],[
Seseorang perlu memiliki kemampuan untuk menyesuaikan diri dengan norma atau standar yang ada di lingkungan sosialnya?]],[1]kode!A$2:B$3,2,FALSE)</f>
        <v>1</v>
      </c>
      <c r="AD58" s="26" t="s">
        <v>174</v>
      </c>
      <c r="AE58" s="26">
        <f>VLOOKUP(Form_Responses13[[#This Row],[Daya juang (Resiliensi) yang tinggi akan cenderung lebih mampu menghadapi tantangan dan stres dalam kehidupannya?]],[1]kode!A$2:B$3,2,FALSE)</f>
        <v>1</v>
      </c>
      <c r="AF58" s="26" t="s">
        <v>174</v>
      </c>
      <c r="AG58" s="26">
        <f>VLOOKUP(Form_Responses13[[#This Row],[Status ekonomi mempengaruhi terjadinya penyesuaian diri (perilaku adaptif) dan daya juang (resiliensi) individu?]],[1]kode!A$2:B$3,2,FALSE)</f>
        <v>1</v>
      </c>
      <c r="AH58" s="26" t="s">
        <v>174</v>
      </c>
      <c r="AI58" s="26">
        <f>VLOOKUP(Form_Responses13[[#This Row],[Kepribadian seseorang yang berbeda-beda mempengaruhi terjadinya penyesuaian diri (perilaku adaptif) dan daya juang (resiliensi) individu?]],[1]kode!A$2:B$3,2,FALSE)</f>
        <v>1</v>
      </c>
      <c r="AJ58" s="26" t="s">
        <v>174</v>
      </c>
      <c r="AK58" s="26">
        <f>VLOOKUP(Form_Responses13[[#This Row],[Apakah faktor keluarga penting dalam membentuk penyesuaian diri?]],[1]kode!A$2:B$3,2,FALSE)</f>
        <v>1</v>
      </c>
      <c r="AL58" s="26" t="s">
        <v>174</v>
      </c>
      <c r="AM58" s="26">
        <f>VLOOKUP(Form_Responses13[[#This Row],[Meningkatkan ketahanan individu dan menurunkan tingkat stres adalah cara efikasi diri yang baik?]],[1]kode!A$2:B$3,2,FALSE)</f>
        <v>1</v>
      </c>
      <c r="AN58" s="26" t="s">
        <v>174</v>
      </c>
      <c r="AO58" s="26">
        <f>VLOOKUP(Form_Responses13[[#This Row],[
Adanya keterampilan yang baik dalam berinteraksi untuk beradaptasi dengan penyesuaian diri (perilaku adaptif)?]],[1]kode!A$2:B$3,2,FALSE)</f>
        <v>1</v>
      </c>
      <c r="AP58" s="26" t="s">
        <v>174</v>
      </c>
      <c r="AQ58" s="32">
        <f>VLOOKUP(Form_Responses13[[#This Row],[Individu yang berhasil memenuhi kebutuhan dan menyelesaikan masalahnya, maka akan terjadinya perilaku yang adaptif?]],[1]kode!A$2:B$3,2,FALSE)</f>
        <v>1</v>
      </c>
    </row>
    <row r="59" spans="1:43" ht="25" x14ac:dyDescent="0.25">
      <c r="A59" s="26" t="s">
        <v>255</v>
      </c>
      <c r="B59" s="26" t="s">
        <v>256</v>
      </c>
      <c r="C59" s="27" t="s">
        <v>70</v>
      </c>
      <c r="D59" s="26" t="s">
        <v>174</v>
      </c>
      <c r="E59" s="28">
        <f>VLOOKUP(Form_Responses13[[#This Row],[Apakah penyesuaian diri ( perilaku adaptif ) membantu seseorang menyesuaikan diri dengan lingkungannya?]],[1]kode!A$1:B$3,2,FALSE)</f>
        <v>1</v>
      </c>
      <c r="F59" s="26" t="s">
        <v>174</v>
      </c>
      <c r="G59" s="26">
        <f>VLOOKUP(Form_Responses13[[#This Row],[Apakah daya juang (resiliensi) diri dapat membantu seseorang menghadapi tekanan atau masalah sehari-hari?]],[1]kode!A$2:B$3,2,FALSE)</f>
        <v>1</v>
      </c>
      <c r="H59" s="26" t="s">
        <v>174</v>
      </c>
      <c r="I59" s="26">
        <f>VLOOKUP(Form_Responses13[[#This Row],[Apakah penyesuaian diri (perilaku adaptif) dipengaruhi oleh kemampuan daya juang (resiliensi) seseorang?]],[1]kode!A$2:B$3,2,FALSE)</f>
        <v>1</v>
      </c>
      <c r="J59" s="26" t="s">
        <v>174</v>
      </c>
      <c r="K59" s="26">
        <f>VLOOKUP(Form_Responses13[[#This Row],[Apakah daya juang (resiliensi) diri dapat di kembangkan melalui pengalaman hidup?]],[1]kode!A$2:B$3,2,FALSE)</f>
        <v>1</v>
      </c>
      <c r="L59" s="26" t="s">
        <v>174</v>
      </c>
      <c r="M59" s="26">
        <f>VLOOKUP(Form_Responses13[[#This Row],[Apakah anda percaya bahwa seseorang dengan daya juang (resiliensi) tinggi lebih mudah beradaptasi dengan perubahan?]],[1]kode!A$2:B$3,2,FALSE)</f>
        <v>1</v>
      </c>
      <c r="N59" s="26" t="s">
        <v>174</v>
      </c>
      <c r="O59" s="26">
        <f>VLOOKUP(Form_Responses13[[#This Row],[Apakah penyesuaian diri (perilaku adaptif) penting untuk membantu seseorang menghadapi tantangan dalam kehidupan?]],[1]kode!A$2:B$3,2,FALSE)</f>
        <v>1</v>
      </c>
      <c r="P59" s="26" t="s">
        <v>174</v>
      </c>
      <c r="Q59" s="26">
        <f>VLOOKUP(Form_Responses13[[#This Row],[Apakah daya juang (resiliensi) dapat membantu seseorang mengelola emosinya dalam situasi sulit?]],[1]kode!A$2:B$3,2,FALSE)</f>
        <v>1</v>
      </c>
      <c r="R59" s="26" t="s">
        <v>174</v>
      </c>
      <c r="S59" s="26">
        <f>VLOOKUP(Form_Responses13[[#This Row],[Apakah anda memahami bahwa daya juang (resiliensi diri) adalah kemampuan untuk bangkit dari kegagalan?]],[1]kode!A$2:B$3,2,FALSE)</f>
        <v>1</v>
      </c>
      <c r="T59" s="26" t="s">
        <v>174</v>
      </c>
      <c r="U59" s="26">
        <f>VLOOKUP(Form_Responses13[[#This Row],[Apakah penyesuaian diri (perilaku adaptif) membantu seseorang mengatasi perubahan lingkungan yang tidak terduga?]],[1]kode!A$2:B$3,2,FALSE)</f>
        <v>1</v>
      </c>
      <c r="V59" s="26" t="s">
        <v>174</v>
      </c>
      <c r="W59" s="26">
        <f>VLOOKUP(Form_Responses13[[#This Row],[Apakah anda merasa bahwa daya juang (resiliensi diri) adalah keterampilan yang penting untuk masa depan?]],[1]kode!A$2:B$3,2,FALSE)</f>
        <v>1</v>
      </c>
      <c r="X59" s="26" t="s">
        <v>174</v>
      </c>
      <c r="Y59" s="26">
        <f>VLOOKUP(Form_Responses13[[#This Row],[Apakah anda merasa bahwa daya juang (resiliensi diri) berperan dalam membantu individu  mengelola tekanan sosial?]],[1]kode!A$2:B$3,2,FALSE)</f>
        <v>1</v>
      </c>
      <c r="Z59" s="26" t="s">
        <v>174</v>
      </c>
      <c r="AA59" s="26">
        <f>VLOOKUP(Form_Responses13[[#This Row],[Apakah penyesuaian diri (perilaku  adaptif) adalah pelampiasan dari seseorang karena orang-orang di sekitarnya?]],[1]kode!A$2:B$3,2,FALSE)</f>
        <v>1</v>
      </c>
      <c r="AB59" s="26" t="s">
        <v>174</v>
      </c>
      <c r="AC59" s="26">
        <f>VLOOKUP(Form_Responses13[[#This Row],[
Seseorang perlu memiliki kemampuan untuk menyesuaikan diri dengan norma atau standar yang ada di lingkungan sosialnya?]],[1]kode!A$2:B$3,2,FALSE)</f>
        <v>1</v>
      </c>
      <c r="AD59" s="26" t="s">
        <v>174</v>
      </c>
      <c r="AE59" s="26">
        <f>VLOOKUP(Form_Responses13[[#This Row],[Daya juang (Resiliensi) yang tinggi akan cenderung lebih mampu menghadapi tantangan dan stres dalam kehidupannya?]],[1]kode!A$2:B$3,2,FALSE)</f>
        <v>1</v>
      </c>
      <c r="AF59" s="26" t="s">
        <v>174</v>
      </c>
      <c r="AG59" s="26">
        <f>VLOOKUP(Form_Responses13[[#This Row],[Status ekonomi mempengaruhi terjadinya penyesuaian diri (perilaku adaptif) dan daya juang (resiliensi) individu?]],[1]kode!A$2:B$3,2,FALSE)</f>
        <v>1</v>
      </c>
      <c r="AH59" s="26" t="s">
        <v>174</v>
      </c>
      <c r="AI59" s="26">
        <f>VLOOKUP(Form_Responses13[[#This Row],[Kepribadian seseorang yang berbeda-beda mempengaruhi terjadinya penyesuaian diri (perilaku adaptif) dan daya juang (resiliensi) individu?]],[1]kode!A$2:B$3,2,FALSE)</f>
        <v>1</v>
      </c>
      <c r="AJ59" s="26" t="s">
        <v>174</v>
      </c>
      <c r="AK59" s="26">
        <f>VLOOKUP(Form_Responses13[[#This Row],[Apakah faktor keluarga penting dalam membentuk penyesuaian diri?]],[1]kode!A$2:B$3,2,FALSE)</f>
        <v>1</v>
      </c>
      <c r="AL59" s="26" t="s">
        <v>174</v>
      </c>
      <c r="AM59" s="26">
        <f>VLOOKUP(Form_Responses13[[#This Row],[Meningkatkan ketahanan individu dan menurunkan tingkat stres adalah cara efikasi diri yang baik?]],[1]kode!A$2:B$3,2,FALSE)</f>
        <v>1</v>
      </c>
      <c r="AN59" s="26" t="s">
        <v>174</v>
      </c>
      <c r="AO59" s="26">
        <f>VLOOKUP(Form_Responses13[[#This Row],[
Adanya keterampilan yang baik dalam berinteraksi untuk beradaptasi dengan penyesuaian diri (perilaku adaptif)?]],[1]kode!A$2:B$3,2,FALSE)</f>
        <v>1</v>
      </c>
      <c r="AP59" s="26" t="s">
        <v>174</v>
      </c>
      <c r="AQ59" s="32">
        <f>VLOOKUP(Form_Responses13[[#This Row],[Individu yang berhasil memenuhi kebutuhan dan menyelesaikan masalahnya, maka akan terjadinya perilaku yang adaptif?]],[1]kode!A$2:B$3,2,FALSE)</f>
        <v>1</v>
      </c>
    </row>
    <row r="60" spans="1:43" ht="25" x14ac:dyDescent="0.25">
      <c r="A60" s="26" t="s">
        <v>257</v>
      </c>
      <c r="B60" s="26" t="s">
        <v>258</v>
      </c>
      <c r="C60" s="26" t="s">
        <v>34</v>
      </c>
      <c r="D60" s="26" t="s">
        <v>174</v>
      </c>
      <c r="E60" s="28">
        <f>VLOOKUP(Form_Responses13[[#This Row],[Apakah penyesuaian diri ( perilaku adaptif ) membantu seseorang menyesuaikan diri dengan lingkungannya?]],[1]kode!A$1:B$3,2,FALSE)</f>
        <v>1</v>
      </c>
      <c r="F60" s="26" t="s">
        <v>174</v>
      </c>
      <c r="G60" s="26">
        <f>VLOOKUP(Form_Responses13[[#This Row],[Apakah daya juang (resiliensi) diri dapat membantu seseorang menghadapi tekanan atau masalah sehari-hari?]],[1]kode!A$2:B$3,2,FALSE)</f>
        <v>1</v>
      </c>
      <c r="H60" s="26" t="s">
        <v>186</v>
      </c>
      <c r="I60" s="26">
        <f>VLOOKUP(Form_Responses13[[#This Row],[Apakah penyesuaian diri (perilaku adaptif) dipengaruhi oleh kemampuan daya juang (resiliensi) seseorang?]],[1]kode!A$2:B$3,2,FALSE)</f>
        <v>0</v>
      </c>
      <c r="J60" s="26" t="s">
        <v>174</v>
      </c>
      <c r="K60" s="26">
        <f>VLOOKUP(Form_Responses13[[#This Row],[Apakah daya juang (resiliensi) diri dapat di kembangkan melalui pengalaman hidup?]],[1]kode!A$2:B$3,2,FALSE)</f>
        <v>1</v>
      </c>
      <c r="L60" s="26" t="s">
        <v>174</v>
      </c>
      <c r="M60" s="26">
        <f>VLOOKUP(Form_Responses13[[#This Row],[Apakah anda percaya bahwa seseorang dengan daya juang (resiliensi) tinggi lebih mudah beradaptasi dengan perubahan?]],[1]kode!A$2:B$3,2,FALSE)</f>
        <v>1</v>
      </c>
      <c r="N60" s="26" t="s">
        <v>186</v>
      </c>
      <c r="O60" s="26">
        <f>VLOOKUP(Form_Responses13[[#This Row],[Apakah penyesuaian diri (perilaku adaptif) penting untuk membantu seseorang menghadapi tantangan dalam kehidupan?]],[1]kode!A$2:B$3,2,FALSE)</f>
        <v>0</v>
      </c>
      <c r="P60" s="26" t="s">
        <v>174</v>
      </c>
      <c r="Q60" s="26">
        <f>VLOOKUP(Form_Responses13[[#This Row],[Apakah daya juang (resiliensi) dapat membantu seseorang mengelola emosinya dalam situasi sulit?]],[1]kode!A$2:B$3,2,FALSE)</f>
        <v>1</v>
      </c>
      <c r="R60" s="26" t="s">
        <v>174</v>
      </c>
      <c r="S60" s="26">
        <f>VLOOKUP(Form_Responses13[[#This Row],[Apakah anda memahami bahwa daya juang (resiliensi diri) adalah kemampuan untuk bangkit dari kegagalan?]],[1]kode!A$2:B$3,2,FALSE)</f>
        <v>1</v>
      </c>
      <c r="T60" s="26" t="s">
        <v>174</v>
      </c>
      <c r="U60" s="26">
        <f>VLOOKUP(Form_Responses13[[#This Row],[Apakah penyesuaian diri (perilaku adaptif) membantu seseorang mengatasi perubahan lingkungan yang tidak terduga?]],[1]kode!A$2:B$3,2,FALSE)</f>
        <v>1</v>
      </c>
      <c r="V60" s="26" t="s">
        <v>174</v>
      </c>
      <c r="W60" s="26">
        <f>VLOOKUP(Form_Responses13[[#This Row],[Apakah anda merasa bahwa daya juang (resiliensi diri) adalah keterampilan yang penting untuk masa depan?]],[1]kode!A$2:B$3,2,FALSE)</f>
        <v>1</v>
      </c>
      <c r="X60" s="26" t="s">
        <v>174</v>
      </c>
      <c r="Y60" s="26">
        <f>VLOOKUP(Form_Responses13[[#This Row],[Apakah anda merasa bahwa daya juang (resiliensi diri) berperan dalam membantu individu  mengelola tekanan sosial?]],[1]kode!A$2:B$3,2,FALSE)</f>
        <v>1</v>
      </c>
      <c r="Z60" s="26" t="s">
        <v>174</v>
      </c>
      <c r="AA60" s="26">
        <f>VLOOKUP(Form_Responses13[[#This Row],[Apakah penyesuaian diri (perilaku  adaptif) adalah pelampiasan dari seseorang karena orang-orang di sekitarnya?]],[1]kode!A$2:B$3,2,FALSE)</f>
        <v>1</v>
      </c>
      <c r="AB60" s="26" t="s">
        <v>174</v>
      </c>
      <c r="AC60" s="26">
        <f>VLOOKUP(Form_Responses13[[#This Row],[
Seseorang perlu memiliki kemampuan untuk menyesuaikan diri dengan norma atau standar yang ada di lingkungan sosialnya?]],[1]kode!A$2:B$3,2,FALSE)</f>
        <v>1</v>
      </c>
      <c r="AD60" s="26" t="s">
        <v>174</v>
      </c>
      <c r="AE60" s="26">
        <f>VLOOKUP(Form_Responses13[[#This Row],[Daya juang (Resiliensi) yang tinggi akan cenderung lebih mampu menghadapi tantangan dan stres dalam kehidupannya?]],[1]kode!A$2:B$3,2,FALSE)</f>
        <v>1</v>
      </c>
      <c r="AF60" s="26" t="s">
        <v>174</v>
      </c>
      <c r="AG60" s="26">
        <f>VLOOKUP(Form_Responses13[[#This Row],[Status ekonomi mempengaruhi terjadinya penyesuaian diri (perilaku adaptif) dan daya juang (resiliensi) individu?]],[1]kode!A$2:B$3,2,FALSE)</f>
        <v>1</v>
      </c>
      <c r="AH60" s="26" t="s">
        <v>174</v>
      </c>
      <c r="AI60" s="26">
        <f>VLOOKUP(Form_Responses13[[#This Row],[Kepribadian seseorang yang berbeda-beda mempengaruhi terjadinya penyesuaian diri (perilaku adaptif) dan daya juang (resiliensi) individu?]],[1]kode!A$2:B$3,2,FALSE)</f>
        <v>1</v>
      </c>
      <c r="AJ60" s="26" t="s">
        <v>174</v>
      </c>
      <c r="AK60" s="26">
        <f>VLOOKUP(Form_Responses13[[#This Row],[Apakah faktor keluarga penting dalam membentuk penyesuaian diri?]],[1]kode!A$2:B$3,2,FALSE)</f>
        <v>1</v>
      </c>
      <c r="AL60" s="26" t="s">
        <v>174</v>
      </c>
      <c r="AM60" s="26">
        <f>VLOOKUP(Form_Responses13[[#This Row],[Meningkatkan ketahanan individu dan menurunkan tingkat stres adalah cara efikasi diri yang baik?]],[1]kode!A$2:B$3,2,FALSE)</f>
        <v>1</v>
      </c>
      <c r="AN60" s="26" t="s">
        <v>174</v>
      </c>
      <c r="AO60" s="26">
        <f>VLOOKUP(Form_Responses13[[#This Row],[
Adanya keterampilan yang baik dalam berinteraksi untuk beradaptasi dengan penyesuaian diri (perilaku adaptif)?]],[1]kode!A$2:B$3,2,FALSE)</f>
        <v>1</v>
      </c>
      <c r="AP60" s="26" t="s">
        <v>186</v>
      </c>
      <c r="AQ60" s="32">
        <f>VLOOKUP(Form_Responses13[[#This Row],[Individu yang berhasil memenuhi kebutuhan dan menyelesaikan masalahnya, maka akan terjadinya perilaku yang adaptif?]],[1]kode!A$2:B$3,2,FALSE)</f>
        <v>0</v>
      </c>
    </row>
    <row r="61" spans="1:43" ht="25" x14ac:dyDescent="0.25">
      <c r="A61" s="26" t="s">
        <v>259</v>
      </c>
      <c r="B61" s="26" t="s">
        <v>260</v>
      </c>
      <c r="C61" s="27" t="s">
        <v>31</v>
      </c>
      <c r="D61" s="26" t="s">
        <v>186</v>
      </c>
      <c r="E61" s="28">
        <f>VLOOKUP(Form_Responses13[[#This Row],[Apakah penyesuaian diri ( perilaku adaptif ) membantu seseorang menyesuaikan diri dengan lingkungannya?]],[1]kode!A$1:B$3,2,FALSE)</f>
        <v>0</v>
      </c>
      <c r="F61" s="26" t="s">
        <v>174</v>
      </c>
      <c r="G61" s="26">
        <f>VLOOKUP(Form_Responses13[[#This Row],[Apakah daya juang (resiliensi) diri dapat membantu seseorang menghadapi tekanan atau masalah sehari-hari?]],[1]kode!A$2:B$3,2,FALSE)</f>
        <v>1</v>
      </c>
      <c r="H61" s="26" t="s">
        <v>186</v>
      </c>
      <c r="I61" s="26">
        <f>VLOOKUP(Form_Responses13[[#This Row],[Apakah penyesuaian diri (perilaku adaptif) dipengaruhi oleh kemampuan daya juang (resiliensi) seseorang?]],[1]kode!A$2:B$3,2,FALSE)</f>
        <v>0</v>
      </c>
      <c r="J61" s="26" t="s">
        <v>174</v>
      </c>
      <c r="K61" s="26">
        <f>VLOOKUP(Form_Responses13[[#This Row],[Apakah daya juang (resiliensi) diri dapat di kembangkan melalui pengalaman hidup?]],[1]kode!A$2:B$3,2,FALSE)</f>
        <v>1</v>
      </c>
      <c r="L61" s="26" t="s">
        <v>186</v>
      </c>
      <c r="M61" s="26">
        <f>VLOOKUP(Form_Responses13[[#This Row],[Apakah anda percaya bahwa seseorang dengan daya juang (resiliensi) tinggi lebih mudah beradaptasi dengan perubahan?]],[1]kode!A$2:B$3,2,FALSE)</f>
        <v>0</v>
      </c>
      <c r="N61" s="26" t="s">
        <v>174</v>
      </c>
      <c r="O61" s="26">
        <f>VLOOKUP(Form_Responses13[[#This Row],[Apakah penyesuaian diri (perilaku adaptif) penting untuk membantu seseorang menghadapi tantangan dalam kehidupan?]],[1]kode!A$2:B$3,2,FALSE)</f>
        <v>1</v>
      </c>
      <c r="P61" s="26" t="s">
        <v>186</v>
      </c>
      <c r="Q61" s="26">
        <f>VLOOKUP(Form_Responses13[[#This Row],[Apakah daya juang (resiliensi) dapat membantu seseorang mengelola emosinya dalam situasi sulit?]],[1]kode!A$2:B$3,2,FALSE)</f>
        <v>0</v>
      </c>
      <c r="R61" s="26" t="s">
        <v>174</v>
      </c>
      <c r="S61" s="26">
        <f>VLOOKUP(Form_Responses13[[#This Row],[Apakah anda memahami bahwa daya juang (resiliensi diri) adalah kemampuan untuk bangkit dari kegagalan?]],[1]kode!A$2:B$3,2,FALSE)</f>
        <v>1</v>
      </c>
      <c r="T61" s="26" t="s">
        <v>186</v>
      </c>
      <c r="U61" s="26">
        <f>VLOOKUP(Form_Responses13[[#This Row],[Apakah penyesuaian diri (perilaku adaptif) membantu seseorang mengatasi perubahan lingkungan yang tidak terduga?]],[1]kode!A$2:B$3,2,FALSE)</f>
        <v>0</v>
      </c>
      <c r="V61" s="26" t="s">
        <v>186</v>
      </c>
      <c r="W61" s="26">
        <f>VLOOKUP(Form_Responses13[[#This Row],[Apakah anda merasa bahwa daya juang (resiliensi diri) adalah keterampilan yang penting untuk masa depan?]],[1]kode!A$2:B$3,2,FALSE)</f>
        <v>0</v>
      </c>
      <c r="X61" s="26" t="s">
        <v>174</v>
      </c>
      <c r="Y61" s="26">
        <f>VLOOKUP(Form_Responses13[[#This Row],[Apakah anda merasa bahwa daya juang (resiliensi diri) berperan dalam membantu individu  mengelola tekanan sosial?]],[1]kode!A$2:B$3,2,FALSE)</f>
        <v>1</v>
      </c>
      <c r="Z61" s="26" t="s">
        <v>186</v>
      </c>
      <c r="AA61" s="26">
        <f>VLOOKUP(Form_Responses13[[#This Row],[Apakah penyesuaian diri (perilaku  adaptif) adalah pelampiasan dari seseorang karena orang-orang di sekitarnya?]],[1]kode!A$2:B$3,2,FALSE)</f>
        <v>0</v>
      </c>
      <c r="AB61" s="26" t="s">
        <v>174</v>
      </c>
      <c r="AC61" s="26">
        <f>VLOOKUP(Form_Responses13[[#This Row],[
Seseorang perlu memiliki kemampuan untuk menyesuaikan diri dengan norma atau standar yang ada di lingkungan sosialnya?]],[1]kode!A$2:B$3,2,FALSE)</f>
        <v>1</v>
      </c>
      <c r="AD61" s="26" t="s">
        <v>186</v>
      </c>
      <c r="AE61" s="26">
        <f>VLOOKUP(Form_Responses13[[#This Row],[Daya juang (Resiliensi) yang tinggi akan cenderung lebih mampu menghadapi tantangan dan stres dalam kehidupannya?]],[1]kode!A$2:B$3,2,FALSE)</f>
        <v>0</v>
      </c>
      <c r="AF61" s="26" t="s">
        <v>174</v>
      </c>
      <c r="AG61" s="26">
        <f>VLOOKUP(Form_Responses13[[#This Row],[Status ekonomi mempengaruhi terjadinya penyesuaian diri (perilaku adaptif) dan daya juang (resiliensi) individu?]],[1]kode!A$2:B$3,2,FALSE)</f>
        <v>1</v>
      </c>
      <c r="AH61" s="26" t="s">
        <v>186</v>
      </c>
      <c r="AI61" s="26">
        <f>VLOOKUP(Form_Responses13[[#This Row],[Kepribadian seseorang yang berbeda-beda mempengaruhi terjadinya penyesuaian diri (perilaku adaptif) dan daya juang (resiliensi) individu?]],[1]kode!A$2:B$3,2,FALSE)</f>
        <v>0</v>
      </c>
      <c r="AJ61" s="26" t="s">
        <v>174</v>
      </c>
      <c r="AK61" s="26">
        <f>VLOOKUP(Form_Responses13[[#This Row],[Apakah faktor keluarga penting dalam membentuk penyesuaian diri?]],[1]kode!A$2:B$3,2,FALSE)</f>
        <v>1</v>
      </c>
      <c r="AL61" s="26" t="s">
        <v>186</v>
      </c>
      <c r="AM61" s="26">
        <f>VLOOKUP(Form_Responses13[[#This Row],[Meningkatkan ketahanan individu dan menurunkan tingkat stres adalah cara efikasi diri yang baik?]],[1]kode!A$2:B$3,2,FALSE)</f>
        <v>0</v>
      </c>
      <c r="AN61" s="26" t="s">
        <v>174</v>
      </c>
      <c r="AO61" s="26">
        <f>VLOOKUP(Form_Responses13[[#This Row],[
Adanya keterampilan yang baik dalam berinteraksi untuk beradaptasi dengan penyesuaian diri (perilaku adaptif)?]],[1]kode!A$2:B$3,2,FALSE)</f>
        <v>1</v>
      </c>
      <c r="AP61" s="26" t="s">
        <v>186</v>
      </c>
      <c r="AQ61" s="32">
        <f>VLOOKUP(Form_Responses13[[#This Row],[Individu yang berhasil memenuhi kebutuhan dan menyelesaikan masalahnya, maka akan terjadinya perilaku yang adaptif?]],[1]kode!A$2:B$3,2,FALSE)</f>
        <v>0</v>
      </c>
    </row>
    <row r="62" spans="1:43" x14ac:dyDescent="0.25">
      <c r="AQ62" s="32" t="e">
        <f>VLOOKUP(Form_Responses13[[#This Row],[Individu yang berhasil memenuhi kebutuhan dan menyelesaikan masalahnya, maka akan terjadinya perilaku yang adaptif?]],[1]kode!A$2:B$3,2,FALSE)</f>
        <v>#VALUE!</v>
      </c>
    </row>
    <row r="63" spans="1:43" x14ac:dyDescent="0.25">
      <c r="A63" s="31">
        <f>COUNTIF(Form_Responses13[[Apakah penyesuaian diri ( perilaku adaptif ) membantu seseorang menyesuaikan diri dengan lingkungannya?]:[Individu yang berhasil memenuhi kebutuhan dan menyelesaikan masalahnya, maka akan terjadinya perilaku yang adaptif?]],"TIDAK")</f>
        <v>100</v>
      </c>
    </row>
    <row r="64" spans="1:43" x14ac:dyDescent="0.25">
      <c r="A64" s="31">
        <f>COUNTIF(Form_Responses13[[Apakah penyesuaian diri ( perilaku adaptif ) membantu seseorang menyesuaikan diri dengan lingkungannya?]:[Individu yang berhasil memenuhi kebutuhan dan menyelesaikan masalahnya, maka akan terjadinya perilaku yang adaptif?]],"YA")</f>
        <v>1100</v>
      </c>
    </row>
  </sheetData>
  <pageMargins left="0.7" right="0.7" top="0.75" bottom="0.75" header="0.3" footer="0.3"/>
  <drawing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15562-2981-4673-8C74-A3E6A7C19DA1}">
  <dimension ref="A1:B3"/>
  <sheetViews>
    <sheetView workbookViewId="0">
      <selection activeCell="B4" sqref="B4"/>
    </sheetView>
  </sheetViews>
  <sheetFormatPr defaultRowHeight="12.5" x14ac:dyDescent="0.25"/>
  <cols>
    <col min="1" max="1" width="13.1796875" customWidth="1"/>
  </cols>
  <sheetData>
    <row r="1" spans="1:2" x14ac:dyDescent="0.25">
      <c r="A1" s="14" t="s">
        <v>171</v>
      </c>
      <c r="B1" s="14" t="s">
        <v>172</v>
      </c>
    </row>
    <row r="2" spans="1:2" x14ac:dyDescent="0.25">
      <c r="A2" s="14" t="s">
        <v>28</v>
      </c>
      <c r="B2" s="14">
        <v>1</v>
      </c>
    </row>
    <row r="3" spans="1:2" x14ac:dyDescent="0.25">
      <c r="A3" s="14" t="s">
        <v>27</v>
      </c>
      <c r="B3" s="1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4F44BA-C06C-445A-8150-241F9761BCFF}">
  <dimension ref="A1:V61"/>
  <sheetViews>
    <sheetView topLeftCell="I42" workbookViewId="0">
      <selection activeCell="V2" sqref="V2:V61"/>
    </sheetView>
  </sheetViews>
  <sheetFormatPr defaultRowHeight="12.5" x14ac:dyDescent="0.25"/>
  <cols>
    <col min="1" max="1" width="28.1796875" style="14" bestFit="1" customWidth="1"/>
    <col min="2" max="2" width="10.36328125" style="14" bestFit="1" customWidth="1"/>
    <col min="3" max="10" width="10.6328125" style="14" bestFit="1" customWidth="1"/>
    <col min="11" max="20" width="11.6328125" style="14" bestFit="1" customWidth="1"/>
    <col min="21" max="21" width="11.36328125" style="14" bestFit="1" customWidth="1"/>
    <col min="22" max="16384" width="8.7265625" style="41"/>
  </cols>
  <sheetData>
    <row r="1" spans="1:22" s="40" customFormat="1" x14ac:dyDescent="0.25">
      <c r="A1" s="45" t="s">
        <v>2</v>
      </c>
      <c r="B1" s="45" t="s">
        <v>151</v>
      </c>
      <c r="C1" s="45" t="s">
        <v>152</v>
      </c>
      <c r="D1" s="45" t="s">
        <v>153</v>
      </c>
      <c r="E1" s="45" t="s">
        <v>154</v>
      </c>
      <c r="F1" s="45" t="s">
        <v>155</v>
      </c>
      <c r="G1" s="45" t="s">
        <v>156</v>
      </c>
      <c r="H1" s="45" t="s">
        <v>157</v>
      </c>
      <c r="I1" s="45" t="s">
        <v>158</v>
      </c>
      <c r="J1" s="45" t="s">
        <v>159</v>
      </c>
      <c r="K1" s="45" t="s">
        <v>160</v>
      </c>
      <c r="L1" s="45" t="s">
        <v>161</v>
      </c>
      <c r="M1" s="45" t="s">
        <v>162</v>
      </c>
      <c r="N1" s="45" t="s">
        <v>163</v>
      </c>
      <c r="O1" s="45" t="s">
        <v>164</v>
      </c>
      <c r="P1" s="45" t="s">
        <v>165</v>
      </c>
      <c r="Q1" s="45" t="s">
        <v>166</v>
      </c>
      <c r="R1" s="45" t="s">
        <v>167</v>
      </c>
      <c r="S1" s="45" t="s">
        <v>168</v>
      </c>
      <c r="T1" s="45" t="s">
        <v>169</v>
      </c>
      <c r="U1" s="45" t="s">
        <v>170</v>
      </c>
      <c r="V1" s="40" t="s">
        <v>287</v>
      </c>
    </row>
    <row r="2" spans="1:22" x14ac:dyDescent="0.25">
      <c r="A2" s="43" t="s">
        <v>25</v>
      </c>
      <c r="B2" s="44">
        <v>0</v>
      </c>
      <c r="C2" s="44">
        <v>0</v>
      </c>
      <c r="D2" s="44">
        <v>1</v>
      </c>
      <c r="E2" s="44">
        <v>1</v>
      </c>
      <c r="F2" s="44">
        <v>0</v>
      </c>
      <c r="G2" s="44">
        <v>0</v>
      </c>
      <c r="H2" s="44">
        <v>0</v>
      </c>
      <c r="I2" s="44">
        <v>0</v>
      </c>
      <c r="J2" s="44">
        <v>1</v>
      </c>
      <c r="K2" s="44">
        <v>0</v>
      </c>
      <c r="L2" s="44">
        <v>0</v>
      </c>
      <c r="M2" s="44">
        <v>0</v>
      </c>
      <c r="N2" s="44">
        <v>1</v>
      </c>
      <c r="O2" s="44">
        <v>1</v>
      </c>
      <c r="P2" s="44">
        <v>0</v>
      </c>
      <c r="Q2" s="44">
        <v>0</v>
      </c>
      <c r="R2" s="44">
        <v>0</v>
      </c>
      <c r="S2" s="44">
        <v>0</v>
      </c>
      <c r="T2" s="44">
        <v>0</v>
      </c>
      <c r="U2" s="44">
        <v>0</v>
      </c>
      <c r="V2" s="41">
        <f>SUM(B2:U2)</f>
        <v>5</v>
      </c>
    </row>
    <row r="3" spans="1:22" x14ac:dyDescent="0.25">
      <c r="A3" s="43" t="s">
        <v>30</v>
      </c>
      <c r="B3" s="44">
        <v>0</v>
      </c>
      <c r="C3" s="44">
        <v>0</v>
      </c>
      <c r="D3" s="44">
        <v>0</v>
      </c>
      <c r="E3" s="44">
        <v>0</v>
      </c>
      <c r="F3" s="44">
        <v>0</v>
      </c>
      <c r="G3" s="44">
        <v>0</v>
      </c>
      <c r="H3" s="44">
        <v>0</v>
      </c>
      <c r="I3" s="44">
        <v>0</v>
      </c>
      <c r="J3" s="44">
        <v>1</v>
      </c>
      <c r="K3" s="44">
        <v>1</v>
      </c>
      <c r="L3" s="44">
        <v>0</v>
      </c>
      <c r="M3" s="44">
        <v>1</v>
      </c>
      <c r="N3" s="44">
        <v>1</v>
      </c>
      <c r="O3" s="44">
        <v>0</v>
      </c>
      <c r="P3" s="44">
        <v>0</v>
      </c>
      <c r="Q3" s="44">
        <v>0</v>
      </c>
      <c r="R3" s="44">
        <v>0</v>
      </c>
      <c r="S3" s="44">
        <v>0</v>
      </c>
      <c r="T3" s="44">
        <v>0</v>
      </c>
      <c r="U3" s="44">
        <v>0</v>
      </c>
      <c r="V3" s="41">
        <f t="shared" ref="V3:V61" si="0">SUM(B3:U3)</f>
        <v>4</v>
      </c>
    </row>
    <row r="4" spans="1:22" x14ac:dyDescent="0.25">
      <c r="A4" s="43" t="s">
        <v>33</v>
      </c>
      <c r="B4" s="44">
        <v>0</v>
      </c>
      <c r="C4" s="44">
        <v>0</v>
      </c>
      <c r="D4" s="44">
        <v>0</v>
      </c>
      <c r="E4" s="44">
        <v>0</v>
      </c>
      <c r="F4" s="44">
        <v>0</v>
      </c>
      <c r="G4" s="44">
        <v>0</v>
      </c>
      <c r="H4" s="44">
        <v>0</v>
      </c>
      <c r="I4" s="44">
        <v>1</v>
      </c>
      <c r="J4" s="44">
        <v>0</v>
      </c>
      <c r="K4" s="44">
        <v>1</v>
      </c>
      <c r="L4" s="44">
        <v>0</v>
      </c>
      <c r="M4" s="44">
        <v>1</v>
      </c>
      <c r="N4" s="44">
        <v>0</v>
      </c>
      <c r="O4" s="44">
        <v>0</v>
      </c>
      <c r="P4" s="44">
        <v>0</v>
      </c>
      <c r="Q4" s="44">
        <v>0</v>
      </c>
      <c r="R4" s="44">
        <v>1</v>
      </c>
      <c r="S4" s="44">
        <v>0</v>
      </c>
      <c r="T4" s="44">
        <v>0</v>
      </c>
      <c r="U4" s="44">
        <v>1</v>
      </c>
      <c r="V4" s="41">
        <f t="shared" si="0"/>
        <v>5</v>
      </c>
    </row>
    <row r="5" spans="1:22" x14ac:dyDescent="0.25">
      <c r="A5" s="43" t="s">
        <v>36</v>
      </c>
      <c r="B5" s="44">
        <v>0</v>
      </c>
      <c r="C5" s="44">
        <v>0</v>
      </c>
      <c r="D5" s="44">
        <v>0</v>
      </c>
      <c r="E5" s="44">
        <v>1</v>
      </c>
      <c r="F5" s="44">
        <v>0</v>
      </c>
      <c r="G5" s="44">
        <v>0</v>
      </c>
      <c r="H5" s="44">
        <v>0</v>
      </c>
      <c r="I5" s="44">
        <v>0</v>
      </c>
      <c r="J5" s="44">
        <v>0</v>
      </c>
      <c r="K5" s="44">
        <v>0</v>
      </c>
      <c r="L5" s="44">
        <v>0</v>
      </c>
      <c r="M5" s="44">
        <v>1</v>
      </c>
      <c r="N5" s="44">
        <v>1</v>
      </c>
      <c r="O5" s="44">
        <v>0</v>
      </c>
      <c r="P5" s="44">
        <v>0</v>
      </c>
      <c r="Q5" s="44">
        <v>0</v>
      </c>
      <c r="R5" s="44">
        <v>0</v>
      </c>
      <c r="S5" s="44">
        <v>0</v>
      </c>
      <c r="T5" s="44">
        <v>1</v>
      </c>
      <c r="U5" s="44">
        <v>0</v>
      </c>
      <c r="V5" s="41">
        <f t="shared" si="0"/>
        <v>4</v>
      </c>
    </row>
    <row r="6" spans="1:22" x14ac:dyDescent="0.25">
      <c r="A6" s="43" t="s">
        <v>39</v>
      </c>
      <c r="B6" s="44">
        <v>0</v>
      </c>
      <c r="C6" s="44">
        <v>0</v>
      </c>
      <c r="D6" s="44">
        <v>0</v>
      </c>
      <c r="E6" s="44">
        <v>0</v>
      </c>
      <c r="F6" s="44">
        <v>1</v>
      </c>
      <c r="G6" s="44">
        <v>1</v>
      </c>
      <c r="H6" s="44">
        <v>1</v>
      </c>
      <c r="I6" s="44">
        <v>0</v>
      </c>
      <c r="J6" s="44">
        <v>0</v>
      </c>
      <c r="K6" s="44">
        <v>0</v>
      </c>
      <c r="L6" s="44">
        <v>1</v>
      </c>
      <c r="M6" s="44">
        <v>1</v>
      </c>
      <c r="N6" s="44">
        <v>1</v>
      </c>
      <c r="O6" s="44">
        <v>0</v>
      </c>
      <c r="P6" s="44">
        <v>0</v>
      </c>
      <c r="Q6" s="44">
        <v>0</v>
      </c>
      <c r="R6" s="44">
        <v>0</v>
      </c>
      <c r="S6" s="44">
        <v>0</v>
      </c>
      <c r="T6" s="44">
        <v>0</v>
      </c>
      <c r="U6" s="44">
        <v>0</v>
      </c>
      <c r="V6" s="41">
        <f t="shared" si="0"/>
        <v>6</v>
      </c>
    </row>
    <row r="7" spans="1:22" x14ac:dyDescent="0.25">
      <c r="A7" s="43" t="s">
        <v>42</v>
      </c>
      <c r="B7" s="44">
        <v>1</v>
      </c>
      <c r="C7" s="44">
        <v>1</v>
      </c>
      <c r="D7" s="44">
        <v>1</v>
      </c>
      <c r="E7" s="44">
        <v>1</v>
      </c>
      <c r="F7" s="44">
        <v>0</v>
      </c>
      <c r="G7" s="44">
        <v>0</v>
      </c>
      <c r="H7" s="44">
        <v>1</v>
      </c>
      <c r="I7" s="44">
        <v>1</v>
      </c>
      <c r="J7" s="44">
        <v>1</v>
      </c>
      <c r="K7" s="44">
        <v>1</v>
      </c>
      <c r="L7" s="44">
        <v>1</v>
      </c>
      <c r="M7" s="44">
        <v>1</v>
      </c>
      <c r="N7" s="44">
        <v>1</v>
      </c>
      <c r="O7" s="44">
        <v>1</v>
      </c>
      <c r="P7" s="44">
        <v>1</v>
      </c>
      <c r="Q7" s="44">
        <v>1</v>
      </c>
      <c r="R7" s="44">
        <v>1</v>
      </c>
      <c r="S7" s="44">
        <v>1</v>
      </c>
      <c r="T7" s="44">
        <v>1</v>
      </c>
      <c r="U7" s="44">
        <v>1</v>
      </c>
      <c r="V7" s="41">
        <f t="shared" si="0"/>
        <v>18</v>
      </c>
    </row>
    <row r="8" spans="1:22" x14ac:dyDescent="0.25">
      <c r="A8" s="43" t="s">
        <v>45</v>
      </c>
      <c r="B8" s="44">
        <v>1</v>
      </c>
      <c r="C8" s="44">
        <v>1</v>
      </c>
      <c r="D8" s="44">
        <v>0</v>
      </c>
      <c r="E8" s="44">
        <v>0</v>
      </c>
      <c r="F8" s="44">
        <v>0</v>
      </c>
      <c r="G8" s="44">
        <v>0</v>
      </c>
      <c r="H8" s="44">
        <v>0</v>
      </c>
      <c r="I8" s="44">
        <v>0</v>
      </c>
      <c r="J8" s="44">
        <v>1</v>
      </c>
      <c r="K8" s="44">
        <v>1</v>
      </c>
      <c r="L8" s="44">
        <v>0</v>
      </c>
      <c r="M8" s="44">
        <v>0</v>
      </c>
      <c r="N8" s="44">
        <v>1</v>
      </c>
      <c r="O8" s="44">
        <v>0</v>
      </c>
      <c r="P8" s="44">
        <v>0</v>
      </c>
      <c r="Q8" s="44">
        <v>0</v>
      </c>
      <c r="R8" s="44">
        <v>1</v>
      </c>
      <c r="S8" s="44">
        <v>0</v>
      </c>
      <c r="T8" s="44">
        <v>0</v>
      </c>
      <c r="U8" s="44">
        <v>0</v>
      </c>
      <c r="V8" s="41">
        <f t="shared" si="0"/>
        <v>6</v>
      </c>
    </row>
    <row r="9" spans="1:22" x14ac:dyDescent="0.25">
      <c r="A9" s="43" t="s">
        <v>47</v>
      </c>
      <c r="B9" s="44">
        <v>0</v>
      </c>
      <c r="C9" s="44">
        <v>0</v>
      </c>
      <c r="D9" s="44">
        <v>1</v>
      </c>
      <c r="E9" s="44">
        <v>1</v>
      </c>
      <c r="F9" s="44">
        <v>1</v>
      </c>
      <c r="G9" s="44">
        <v>1</v>
      </c>
      <c r="H9" s="44">
        <v>1</v>
      </c>
      <c r="I9" s="44">
        <v>1</v>
      </c>
      <c r="J9" s="44">
        <v>0</v>
      </c>
      <c r="K9" s="44">
        <v>0</v>
      </c>
      <c r="L9" s="44">
        <v>0</v>
      </c>
      <c r="M9" s="44">
        <v>0</v>
      </c>
      <c r="N9" s="44">
        <v>0</v>
      </c>
      <c r="O9" s="44">
        <v>0</v>
      </c>
      <c r="P9" s="44">
        <v>0</v>
      </c>
      <c r="Q9" s="44">
        <v>0</v>
      </c>
      <c r="R9" s="44">
        <v>0</v>
      </c>
      <c r="S9" s="44">
        <v>0</v>
      </c>
      <c r="T9" s="44">
        <v>0</v>
      </c>
      <c r="U9" s="44">
        <v>0</v>
      </c>
      <c r="V9" s="41">
        <f t="shared" si="0"/>
        <v>6</v>
      </c>
    </row>
    <row r="10" spans="1:22" x14ac:dyDescent="0.25">
      <c r="A10" s="43" t="s">
        <v>49</v>
      </c>
      <c r="B10" s="44">
        <v>0</v>
      </c>
      <c r="C10" s="44">
        <v>0</v>
      </c>
      <c r="D10" s="44">
        <v>0</v>
      </c>
      <c r="E10" s="44">
        <v>1</v>
      </c>
      <c r="F10" s="44">
        <v>0</v>
      </c>
      <c r="G10" s="44">
        <v>0</v>
      </c>
      <c r="H10" s="44">
        <v>0</v>
      </c>
      <c r="I10" s="44">
        <v>0</v>
      </c>
      <c r="J10" s="44">
        <v>0</v>
      </c>
      <c r="K10" s="44">
        <v>0</v>
      </c>
      <c r="L10" s="44">
        <v>0</v>
      </c>
      <c r="M10" s="44">
        <v>1</v>
      </c>
      <c r="N10" s="44">
        <v>1</v>
      </c>
      <c r="O10" s="44">
        <v>0</v>
      </c>
      <c r="P10" s="44">
        <v>0</v>
      </c>
      <c r="Q10" s="44">
        <v>0</v>
      </c>
      <c r="R10" s="44">
        <v>0</v>
      </c>
      <c r="S10" s="44">
        <v>1</v>
      </c>
      <c r="T10" s="44">
        <v>1</v>
      </c>
      <c r="U10" s="44">
        <v>1</v>
      </c>
      <c r="V10" s="41">
        <f t="shared" si="0"/>
        <v>6</v>
      </c>
    </row>
    <row r="11" spans="1:22" x14ac:dyDescent="0.25">
      <c r="A11" s="43" t="s">
        <v>51</v>
      </c>
      <c r="B11" s="44">
        <v>0</v>
      </c>
      <c r="C11" s="44">
        <v>0</v>
      </c>
      <c r="D11" s="44">
        <v>0</v>
      </c>
      <c r="E11" s="44">
        <v>0</v>
      </c>
      <c r="F11" s="44">
        <v>1</v>
      </c>
      <c r="G11" s="44">
        <v>1</v>
      </c>
      <c r="H11" s="44">
        <v>1</v>
      </c>
      <c r="I11" s="44">
        <v>0</v>
      </c>
      <c r="J11" s="44">
        <v>0</v>
      </c>
      <c r="K11" s="44">
        <v>0</v>
      </c>
      <c r="L11" s="44">
        <v>0</v>
      </c>
      <c r="M11" s="44">
        <v>0</v>
      </c>
      <c r="N11" s="44">
        <v>1</v>
      </c>
      <c r="O11" s="44">
        <v>0</v>
      </c>
      <c r="P11" s="44">
        <v>1</v>
      </c>
      <c r="Q11" s="44">
        <v>0</v>
      </c>
      <c r="R11" s="44">
        <v>1</v>
      </c>
      <c r="S11" s="44">
        <v>0</v>
      </c>
      <c r="T11" s="44">
        <v>0</v>
      </c>
      <c r="U11" s="44">
        <v>0</v>
      </c>
      <c r="V11" s="41">
        <f t="shared" si="0"/>
        <v>6</v>
      </c>
    </row>
    <row r="12" spans="1:22" x14ac:dyDescent="0.25">
      <c r="A12" s="43" t="s">
        <v>53</v>
      </c>
      <c r="B12" s="44">
        <v>0</v>
      </c>
      <c r="C12" s="44">
        <v>1</v>
      </c>
      <c r="D12" s="44">
        <v>1</v>
      </c>
      <c r="E12" s="44">
        <v>1</v>
      </c>
      <c r="F12" s="44">
        <v>0</v>
      </c>
      <c r="G12" s="44">
        <v>0</v>
      </c>
      <c r="H12" s="44">
        <v>1</v>
      </c>
      <c r="I12" s="44">
        <v>0</v>
      </c>
      <c r="J12" s="44">
        <v>1</v>
      </c>
      <c r="K12" s="44">
        <v>1</v>
      </c>
      <c r="L12" s="44">
        <v>0</v>
      </c>
      <c r="M12" s="44">
        <v>0</v>
      </c>
      <c r="N12" s="44">
        <v>0</v>
      </c>
      <c r="O12" s="44">
        <v>1</v>
      </c>
      <c r="P12" s="44">
        <v>0</v>
      </c>
      <c r="Q12" s="44">
        <v>1</v>
      </c>
      <c r="R12" s="44">
        <v>0</v>
      </c>
      <c r="S12" s="44">
        <v>0</v>
      </c>
      <c r="T12" s="44">
        <v>0</v>
      </c>
      <c r="U12" s="44">
        <v>0</v>
      </c>
      <c r="V12" s="41">
        <f t="shared" si="0"/>
        <v>8</v>
      </c>
    </row>
    <row r="13" spans="1:22" x14ac:dyDescent="0.25">
      <c r="A13" s="43" t="s">
        <v>55</v>
      </c>
      <c r="B13" s="44">
        <v>0</v>
      </c>
      <c r="C13" s="44">
        <v>0</v>
      </c>
      <c r="D13" s="44">
        <v>0</v>
      </c>
      <c r="E13" s="44">
        <v>0</v>
      </c>
      <c r="F13" s="44">
        <v>0</v>
      </c>
      <c r="G13" s="44">
        <v>0</v>
      </c>
      <c r="H13" s="44">
        <v>0</v>
      </c>
      <c r="I13" s="44">
        <v>1</v>
      </c>
      <c r="J13" s="44">
        <v>0</v>
      </c>
      <c r="K13" s="44">
        <v>0</v>
      </c>
      <c r="L13" s="44">
        <v>0</v>
      </c>
      <c r="M13" s="44">
        <v>1</v>
      </c>
      <c r="N13" s="44">
        <v>0</v>
      </c>
      <c r="O13" s="44">
        <v>1</v>
      </c>
      <c r="P13" s="44">
        <v>0</v>
      </c>
      <c r="Q13" s="44">
        <v>0</v>
      </c>
      <c r="R13" s="44">
        <v>0</v>
      </c>
      <c r="S13" s="44">
        <v>0</v>
      </c>
      <c r="T13" s="44">
        <v>0</v>
      </c>
      <c r="U13" s="44">
        <v>1</v>
      </c>
      <c r="V13" s="41">
        <f t="shared" si="0"/>
        <v>4</v>
      </c>
    </row>
    <row r="14" spans="1:22" x14ac:dyDescent="0.25">
      <c r="A14" s="43" t="s">
        <v>57</v>
      </c>
      <c r="B14" s="44">
        <v>0</v>
      </c>
      <c r="C14" s="44">
        <v>0</v>
      </c>
      <c r="D14" s="44">
        <v>0</v>
      </c>
      <c r="E14" s="44">
        <v>0</v>
      </c>
      <c r="F14" s="44">
        <v>0</v>
      </c>
      <c r="G14" s="44">
        <v>0</v>
      </c>
      <c r="H14" s="44">
        <v>1</v>
      </c>
      <c r="I14" s="44">
        <v>0</v>
      </c>
      <c r="J14" s="44">
        <v>0</v>
      </c>
      <c r="K14" s="44">
        <v>0</v>
      </c>
      <c r="L14" s="44">
        <v>0</v>
      </c>
      <c r="M14" s="44">
        <v>0</v>
      </c>
      <c r="N14" s="44">
        <v>0</v>
      </c>
      <c r="O14" s="44">
        <v>0</v>
      </c>
      <c r="P14" s="44">
        <v>1</v>
      </c>
      <c r="Q14" s="44">
        <v>1</v>
      </c>
      <c r="R14" s="44">
        <v>1</v>
      </c>
      <c r="S14" s="44">
        <v>1</v>
      </c>
      <c r="T14" s="44">
        <v>0</v>
      </c>
      <c r="U14" s="44">
        <v>0</v>
      </c>
      <c r="V14" s="41">
        <f t="shared" si="0"/>
        <v>5</v>
      </c>
    </row>
    <row r="15" spans="1:22" x14ac:dyDescent="0.25">
      <c r="A15" s="43" t="s">
        <v>59</v>
      </c>
      <c r="B15" s="44">
        <v>0</v>
      </c>
      <c r="C15" s="44">
        <v>1</v>
      </c>
      <c r="D15" s="44">
        <v>1</v>
      </c>
      <c r="E15" s="44">
        <v>0</v>
      </c>
      <c r="F15" s="44">
        <v>0</v>
      </c>
      <c r="G15" s="44">
        <v>1</v>
      </c>
      <c r="H15" s="44">
        <v>1</v>
      </c>
      <c r="I15" s="44">
        <v>0</v>
      </c>
      <c r="J15" s="44">
        <v>1</v>
      </c>
      <c r="K15" s="44">
        <v>0</v>
      </c>
      <c r="L15" s="44">
        <v>0</v>
      </c>
      <c r="M15" s="44">
        <v>0</v>
      </c>
      <c r="N15" s="44">
        <v>1</v>
      </c>
      <c r="O15" s="44">
        <v>1</v>
      </c>
      <c r="P15" s="44">
        <v>0</v>
      </c>
      <c r="Q15" s="44">
        <v>0</v>
      </c>
      <c r="R15" s="44">
        <v>1</v>
      </c>
      <c r="S15" s="44">
        <v>0</v>
      </c>
      <c r="T15" s="44">
        <v>1</v>
      </c>
      <c r="U15" s="44">
        <v>0</v>
      </c>
      <c r="V15" s="41">
        <f t="shared" si="0"/>
        <v>9</v>
      </c>
    </row>
    <row r="16" spans="1:22" x14ac:dyDescent="0.25">
      <c r="A16" s="43" t="s">
        <v>61</v>
      </c>
      <c r="B16" s="44">
        <v>0</v>
      </c>
      <c r="C16" s="44">
        <v>0</v>
      </c>
      <c r="D16" s="44">
        <v>0</v>
      </c>
      <c r="E16" s="44">
        <v>1</v>
      </c>
      <c r="F16" s="44">
        <v>0</v>
      </c>
      <c r="G16" s="44">
        <v>0</v>
      </c>
      <c r="H16" s="44">
        <v>0</v>
      </c>
      <c r="I16" s="44">
        <v>0</v>
      </c>
      <c r="J16" s="44">
        <v>0</v>
      </c>
      <c r="K16" s="44">
        <v>0</v>
      </c>
      <c r="L16" s="44">
        <v>0</v>
      </c>
      <c r="M16" s="44">
        <v>0</v>
      </c>
      <c r="N16" s="44">
        <v>0</v>
      </c>
      <c r="O16" s="44">
        <v>0</v>
      </c>
      <c r="P16" s="44">
        <v>0</v>
      </c>
      <c r="Q16" s="44">
        <v>1</v>
      </c>
      <c r="R16" s="44">
        <v>0</v>
      </c>
      <c r="S16" s="44">
        <v>0</v>
      </c>
      <c r="T16" s="44">
        <v>0</v>
      </c>
      <c r="U16" s="44">
        <v>0</v>
      </c>
      <c r="V16" s="41">
        <f t="shared" si="0"/>
        <v>2</v>
      </c>
    </row>
    <row r="17" spans="1:22" x14ac:dyDescent="0.25">
      <c r="A17" s="43" t="s">
        <v>63</v>
      </c>
      <c r="B17" s="44">
        <v>0</v>
      </c>
      <c r="C17" s="44">
        <v>0</v>
      </c>
      <c r="D17" s="44">
        <v>0</v>
      </c>
      <c r="E17" s="44">
        <v>0</v>
      </c>
      <c r="F17" s="44">
        <v>0</v>
      </c>
      <c r="G17" s="44">
        <v>0</v>
      </c>
      <c r="H17" s="44">
        <v>0</v>
      </c>
      <c r="I17" s="44">
        <v>0</v>
      </c>
      <c r="J17" s="44">
        <v>0</v>
      </c>
      <c r="K17" s="44">
        <v>0</v>
      </c>
      <c r="L17" s="44">
        <v>1</v>
      </c>
      <c r="M17" s="44">
        <v>1</v>
      </c>
      <c r="N17" s="44">
        <v>1</v>
      </c>
      <c r="O17" s="44">
        <v>1</v>
      </c>
      <c r="P17" s="44">
        <v>1</v>
      </c>
      <c r="Q17" s="44">
        <v>0</v>
      </c>
      <c r="R17" s="44">
        <v>1</v>
      </c>
      <c r="S17" s="44">
        <v>1</v>
      </c>
      <c r="T17" s="44">
        <v>0</v>
      </c>
      <c r="U17" s="44">
        <v>0</v>
      </c>
      <c r="V17" s="41">
        <f t="shared" si="0"/>
        <v>7</v>
      </c>
    </row>
    <row r="18" spans="1:22" x14ac:dyDescent="0.25">
      <c r="A18" s="43" t="s">
        <v>65</v>
      </c>
      <c r="B18" s="44">
        <v>1</v>
      </c>
      <c r="C18" s="44">
        <v>1</v>
      </c>
      <c r="D18" s="44">
        <v>1</v>
      </c>
      <c r="E18" s="44">
        <v>1</v>
      </c>
      <c r="F18" s="44">
        <v>0</v>
      </c>
      <c r="G18" s="44">
        <v>1</v>
      </c>
      <c r="H18" s="44">
        <v>1</v>
      </c>
      <c r="I18" s="44">
        <v>1</v>
      </c>
      <c r="J18" s="44">
        <v>1</v>
      </c>
      <c r="K18" s="44">
        <v>1</v>
      </c>
      <c r="L18" s="44">
        <v>1</v>
      </c>
      <c r="M18" s="44">
        <v>1</v>
      </c>
      <c r="N18" s="44">
        <v>0</v>
      </c>
      <c r="O18" s="44">
        <v>1</v>
      </c>
      <c r="P18" s="44">
        <v>1</v>
      </c>
      <c r="Q18" s="44">
        <v>1</v>
      </c>
      <c r="R18" s="44">
        <v>1</v>
      </c>
      <c r="S18" s="44">
        <v>1</v>
      </c>
      <c r="T18" s="44">
        <v>1</v>
      </c>
      <c r="U18" s="44">
        <v>1</v>
      </c>
      <c r="V18" s="41">
        <f t="shared" si="0"/>
        <v>18</v>
      </c>
    </row>
    <row r="19" spans="1:22" x14ac:dyDescent="0.25">
      <c r="A19" s="43" t="s">
        <v>67</v>
      </c>
      <c r="B19" s="44">
        <v>1</v>
      </c>
      <c r="C19" s="44">
        <v>1</v>
      </c>
      <c r="D19" s="44">
        <v>1</v>
      </c>
      <c r="E19" s="44">
        <v>0</v>
      </c>
      <c r="F19" s="44">
        <v>0</v>
      </c>
      <c r="G19" s="44">
        <v>0</v>
      </c>
      <c r="H19" s="44">
        <v>0</v>
      </c>
      <c r="I19" s="44">
        <v>0</v>
      </c>
      <c r="J19" s="44">
        <v>1</v>
      </c>
      <c r="K19" s="44">
        <v>1</v>
      </c>
      <c r="L19" s="44">
        <v>0</v>
      </c>
      <c r="M19" s="44">
        <v>1</v>
      </c>
      <c r="N19" s="44">
        <v>0</v>
      </c>
      <c r="O19" s="44">
        <v>0</v>
      </c>
      <c r="P19" s="44">
        <v>1</v>
      </c>
      <c r="Q19" s="44">
        <v>1</v>
      </c>
      <c r="R19" s="44">
        <v>1</v>
      </c>
      <c r="S19" s="44">
        <v>0</v>
      </c>
      <c r="T19" s="44">
        <v>0</v>
      </c>
      <c r="U19" s="44">
        <v>0</v>
      </c>
      <c r="V19" s="41">
        <f t="shared" si="0"/>
        <v>9</v>
      </c>
    </row>
    <row r="20" spans="1:22" x14ac:dyDescent="0.25">
      <c r="A20" s="43" t="s">
        <v>69</v>
      </c>
      <c r="B20" s="44">
        <v>0</v>
      </c>
      <c r="C20" s="44">
        <v>0</v>
      </c>
      <c r="D20" s="44">
        <v>0</v>
      </c>
      <c r="E20" s="44">
        <v>0</v>
      </c>
      <c r="F20" s="44">
        <v>0</v>
      </c>
      <c r="G20" s="44">
        <v>1</v>
      </c>
      <c r="H20" s="44">
        <v>1</v>
      </c>
      <c r="I20" s="44">
        <v>1</v>
      </c>
      <c r="J20" s="44">
        <v>0</v>
      </c>
      <c r="K20" s="44">
        <v>0</v>
      </c>
      <c r="L20" s="44">
        <v>0</v>
      </c>
      <c r="M20" s="44">
        <v>0</v>
      </c>
      <c r="N20" s="44">
        <v>0</v>
      </c>
      <c r="O20" s="44">
        <v>0</v>
      </c>
      <c r="P20" s="44">
        <v>0</v>
      </c>
      <c r="Q20" s="44">
        <v>0</v>
      </c>
      <c r="R20" s="44">
        <v>0</v>
      </c>
      <c r="S20" s="44">
        <v>0</v>
      </c>
      <c r="T20" s="44">
        <v>0</v>
      </c>
      <c r="U20" s="44">
        <v>0</v>
      </c>
      <c r="V20" s="41">
        <f t="shared" si="0"/>
        <v>3</v>
      </c>
    </row>
    <row r="21" spans="1:22" x14ac:dyDescent="0.25">
      <c r="A21" s="43" t="s">
        <v>72</v>
      </c>
      <c r="B21" s="44">
        <v>0</v>
      </c>
      <c r="C21" s="44">
        <v>0</v>
      </c>
      <c r="D21" s="44">
        <v>0</v>
      </c>
      <c r="E21" s="44">
        <v>0</v>
      </c>
      <c r="F21" s="44">
        <v>0</v>
      </c>
      <c r="G21" s="44">
        <v>0</v>
      </c>
      <c r="H21" s="44">
        <v>0</v>
      </c>
      <c r="I21" s="44">
        <v>0</v>
      </c>
      <c r="J21" s="44">
        <v>0</v>
      </c>
      <c r="K21" s="44">
        <v>1</v>
      </c>
      <c r="L21" s="44">
        <v>1</v>
      </c>
      <c r="M21" s="44">
        <v>1</v>
      </c>
      <c r="N21" s="44">
        <v>1</v>
      </c>
      <c r="O21" s="44">
        <v>0</v>
      </c>
      <c r="P21" s="44">
        <v>0</v>
      </c>
      <c r="Q21" s="44">
        <v>0</v>
      </c>
      <c r="R21" s="44">
        <v>1</v>
      </c>
      <c r="S21" s="44">
        <v>1</v>
      </c>
      <c r="T21" s="44">
        <v>0</v>
      </c>
      <c r="U21" s="44">
        <v>0</v>
      </c>
      <c r="V21" s="41">
        <f t="shared" si="0"/>
        <v>6</v>
      </c>
    </row>
    <row r="22" spans="1:22" x14ac:dyDescent="0.25">
      <c r="A22" s="43" t="s">
        <v>74</v>
      </c>
      <c r="B22" s="44">
        <v>0</v>
      </c>
      <c r="C22" s="44">
        <v>0</v>
      </c>
      <c r="D22" s="44">
        <v>0</v>
      </c>
      <c r="E22" s="44">
        <v>1</v>
      </c>
      <c r="F22" s="44">
        <v>0</v>
      </c>
      <c r="G22" s="44">
        <v>0</v>
      </c>
      <c r="H22" s="44">
        <v>1</v>
      </c>
      <c r="I22" s="44">
        <v>0</v>
      </c>
      <c r="J22" s="44">
        <v>1</v>
      </c>
      <c r="K22" s="44">
        <v>1</v>
      </c>
      <c r="L22" s="44">
        <v>0</v>
      </c>
      <c r="M22" s="44">
        <v>0</v>
      </c>
      <c r="N22" s="44">
        <v>0</v>
      </c>
      <c r="O22" s="44">
        <v>0</v>
      </c>
      <c r="P22" s="44">
        <v>0</v>
      </c>
      <c r="Q22" s="44">
        <v>0</v>
      </c>
      <c r="R22" s="44">
        <v>0</v>
      </c>
      <c r="S22" s="44">
        <v>1</v>
      </c>
      <c r="T22" s="44">
        <v>0</v>
      </c>
      <c r="U22" s="44">
        <v>0</v>
      </c>
      <c r="V22" s="41">
        <f t="shared" si="0"/>
        <v>5</v>
      </c>
    </row>
    <row r="23" spans="1:22" x14ac:dyDescent="0.25">
      <c r="A23" s="43" t="s">
        <v>76</v>
      </c>
      <c r="B23" s="44">
        <v>1</v>
      </c>
      <c r="C23" s="44">
        <v>1</v>
      </c>
      <c r="D23" s="44">
        <v>1</v>
      </c>
      <c r="E23" s="44">
        <v>1</v>
      </c>
      <c r="F23" s="44">
        <v>0</v>
      </c>
      <c r="G23" s="44">
        <v>0</v>
      </c>
      <c r="H23" s="44">
        <v>0</v>
      </c>
      <c r="I23" s="44">
        <v>0</v>
      </c>
      <c r="J23" s="44">
        <v>0</v>
      </c>
      <c r="K23" s="44">
        <v>0</v>
      </c>
      <c r="L23" s="44">
        <v>0</v>
      </c>
      <c r="M23" s="44">
        <v>1</v>
      </c>
      <c r="N23" s="44">
        <v>1</v>
      </c>
      <c r="O23" s="44">
        <v>0</v>
      </c>
      <c r="P23" s="44">
        <v>0</v>
      </c>
      <c r="Q23" s="44">
        <v>0</v>
      </c>
      <c r="R23" s="44">
        <v>0</v>
      </c>
      <c r="S23" s="44">
        <v>0</v>
      </c>
      <c r="T23" s="44">
        <v>0</v>
      </c>
      <c r="U23" s="44">
        <v>0</v>
      </c>
      <c r="V23" s="41">
        <f t="shared" si="0"/>
        <v>6</v>
      </c>
    </row>
    <row r="24" spans="1:22" x14ac:dyDescent="0.25">
      <c r="A24" s="43" t="s">
        <v>78</v>
      </c>
      <c r="B24" s="44">
        <v>1</v>
      </c>
      <c r="C24" s="44">
        <v>1</v>
      </c>
      <c r="D24" s="44">
        <v>1</v>
      </c>
      <c r="E24" s="44">
        <v>1</v>
      </c>
      <c r="F24" s="44">
        <v>1</v>
      </c>
      <c r="G24" s="44">
        <v>1</v>
      </c>
      <c r="H24" s="44">
        <v>1</v>
      </c>
      <c r="I24" s="44">
        <v>1</v>
      </c>
      <c r="J24" s="44">
        <v>1</v>
      </c>
      <c r="K24" s="44">
        <v>1</v>
      </c>
      <c r="L24" s="44">
        <v>1</v>
      </c>
      <c r="M24" s="44">
        <v>0</v>
      </c>
      <c r="N24" s="44">
        <v>1</v>
      </c>
      <c r="O24" s="44">
        <v>1</v>
      </c>
      <c r="P24" s="44">
        <v>1</v>
      </c>
      <c r="Q24" s="44">
        <v>1</v>
      </c>
      <c r="R24" s="44">
        <v>1</v>
      </c>
      <c r="S24" s="44">
        <v>1</v>
      </c>
      <c r="T24" s="44">
        <v>1</v>
      </c>
      <c r="U24" s="44">
        <v>1</v>
      </c>
      <c r="V24" s="41">
        <f t="shared" si="0"/>
        <v>19</v>
      </c>
    </row>
    <row r="25" spans="1:22" x14ac:dyDescent="0.25">
      <c r="A25" s="43" t="s">
        <v>80</v>
      </c>
      <c r="B25" s="44">
        <v>0</v>
      </c>
      <c r="C25" s="44">
        <v>0</v>
      </c>
      <c r="D25" s="44">
        <v>1</v>
      </c>
      <c r="E25" s="44">
        <v>1</v>
      </c>
      <c r="F25" s="44">
        <v>0</v>
      </c>
      <c r="G25" s="44">
        <v>0</v>
      </c>
      <c r="H25" s="44">
        <v>1</v>
      </c>
      <c r="I25" s="44">
        <v>1</v>
      </c>
      <c r="J25" s="44">
        <v>1</v>
      </c>
      <c r="K25" s="44">
        <v>0</v>
      </c>
      <c r="L25" s="44">
        <v>1</v>
      </c>
      <c r="M25" s="44">
        <v>0</v>
      </c>
      <c r="N25" s="44">
        <v>0</v>
      </c>
      <c r="O25" s="44">
        <v>0</v>
      </c>
      <c r="P25" s="44">
        <v>1</v>
      </c>
      <c r="Q25" s="44">
        <v>0</v>
      </c>
      <c r="R25" s="44">
        <v>1</v>
      </c>
      <c r="S25" s="44">
        <v>0</v>
      </c>
      <c r="T25" s="44">
        <v>0</v>
      </c>
      <c r="U25" s="44">
        <v>1</v>
      </c>
      <c r="V25" s="41">
        <f t="shared" si="0"/>
        <v>9</v>
      </c>
    </row>
    <row r="26" spans="1:22" x14ac:dyDescent="0.25">
      <c r="A26" s="43" t="s">
        <v>82</v>
      </c>
      <c r="B26" s="44">
        <v>0</v>
      </c>
      <c r="C26" s="44">
        <v>0</v>
      </c>
      <c r="D26" s="44">
        <v>1</v>
      </c>
      <c r="E26" s="44">
        <v>1</v>
      </c>
      <c r="F26" s="44">
        <v>0</v>
      </c>
      <c r="G26" s="44">
        <v>0</v>
      </c>
      <c r="H26" s="44">
        <v>0</v>
      </c>
      <c r="I26" s="44">
        <v>1</v>
      </c>
      <c r="J26" s="44">
        <v>0</v>
      </c>
      <c r="K26" s="44">
        <v>1</v>
      </c>
      <c r="L26" s="44">
        <v>0</v>
      </c>
      <c r="M26" s="44">
        <v>0</v>
      </c>
      <c r="N26" s="44">
        <v>0</v>
      </c>
      <c r="O26" s="44">
        <v>0</v>
      </c>
      <c r="P26" s="44">
        <v>0</v>
      </c>
      <c r="Q26" s="44">
        <v>0</v>
      </c>
      <c r="R26" s="44">
        <v>0</v>
      </c>
      <c r="S26" s="44">
        <v>0</v>
      </c>
      <c r="T26" s="44">
        <v>1</v>
      </c>
      <c r="U26" s="44">
        <v>0</v>
      </c>
      <c r="V26" s="41">
        <f t="shared" si="0"/>
        <v>5</v>
      </c>
    </row>
    <row r="27" spans="1:22" x14ac:dyDescent="0.25">
      <c r="A27" s="43" t="s">
        <v>84</v>
      </c>
      <c r="B27" s="44">
        <v>0</v>
      </c>
      <c r="C27" s="44">
        <v>0</v>
      </c>
      <c r="D27" s="44">
        <v>0</v>
      </c>
      <c r="E27" s="44">
        <v>0</v>
      </c>
      <c r="F27" s="44">
        <v>0</v>
      </c>
      <c r="G27" s="44">
        <v>0</v>
      </c>
      <c r="H27" s="44">
        <v>0</v>
      </c>
      <c r="I27" s="44">
        <v>1</v>
      </c>
      <c r="J27" s="44">
        <v>1</v>
      </c>
      <c r="K27" s="44">
        <v>1</v>
      </c>
      <c r="L27" s="44">
        <v>0</v>
      </c>
      <c r="M27" s="44">
        <v>0</v>
      </c>
      <c r="N27" s="44">
        <v>1</v>
      </c>
      <c r="O27" s="44">
        <v>1</v>
      </c>
      <c r="P27" s="44">
        <v>1</v>
      </c>
      <c r="Q27" s="44">
        <v>0</v>
      </c>
      <c r="R27" s="44">
        <v>0</v>
      </c>
      <c r="S27" s="44">
        <v>0</v>
      </c>
      <c r="T27" s="44">
        <v>0</v>
      </c>
      <c r="U27" s="44">
        <v>0</v>
      </c>
      <c r="V27" s="41">
        <f t="shared" si="0"/>
        <v>6</v>
      </c>
    </row>
    <row r="28" spans="1:22" x14ac:dyDescent="0.25">
      <c r="A28" s="43" t="s">
        <v>86</v>
      </c>
      <c r="B28" s="44">
        <v>0</v>
      </c>
      <c r="C28" s="44">
        <v>0</v>
      </c>
      <c r="D28" s="44">
        <v>0</v>
      </c>
      <c r="E28" s="44">
        <v>0</v>
      </c>
      <c r="F28" s="44">
        <v>0</v>
      </c>
      <c r="G28" s="44">
        <v>0</v>
      </c>
      <c r="H28" s="44">
        <v>0</v>
      </c>
      <c r="I28" s="44">
        <v>0</v>
      </c>
      <c r="J28" s="44">
        <v>1</v>
      </c>
      <c r="K28" s="44">
        <v>1</v>
      </c>
      <c r="L28" s="44">
        <v>1</v>
      </c>
      <c r="M28" s="44">
        <v>1</v>
      </c>
      <c r="N28" s="44">
        <v>1</v>
      </c>
      <c r="O28" s="44">
        <v>1</v>
      </c>
      <c r="P28" s="44">
        <v>0</v>
      </c>
      <c r="Q28" s="44">
        <v>0</v>
      </c>
      <c r="R28" s="44">
        <v>1</v>
      </c>
      <c r="S28" s="44">
        <v>0</v>
      </c>
      <c r="T28" s="44">
        <v>0</v>
      </c>
      <c r="U28" s="44">
        <v>0</v>
      </c>
      <c r="V28" s="41">
        <f t="shared" si="0"/>
        <v>7</v>
      </c>
    </row>
    <row r="29" spans="1:22" x14ac:dyDescent="0.25">
      <c r="A29" s="43" t="s">
        <v>88</v>
      </c>
      <c r="B29" s="44">
        <v>0</v>
      </c>
      <c r="C29" s="44">
        <v>0</v>
      </c>
      <c r="D29" s="44">
        <v>1</v>
      </c>
      <c r="E29" s="44">
        <v>0</v>
      </c>
      <c r="F29" s="44">
        <v>0</v>
      </c>
      <c r="G29" s="44">
        <v>1</v>
      </c>
      <c r="H29" s="44">
        <v>0</v>
      </c>
      <c r="I29" s="44">
        <v>0</v>
      </c>
      <c r="J29" s="44">
        <v>0</v>
      </c>
      <c r="K29" s="44">
        <v>1</v>
      </c>
      <c r="L29" s="44">
        <v>0</v>
      </c>
      <c r="M29" s="44">
        <v>1</v>
      </c>
      <c r="N29" s="44">
        <v>0</v>
      </c>
      <c r="O29" s="44">
        <v>0</v>
      </c>
      <c r="P29" s="44">
        <v>0</v>
      </c>
      <c r="Q29" s="44">
        <v>0</v>
      </c>
      <c r="R29" s="44">
        <v>1</v>
      </c>
      <c r="S29" s="44">
        <v>0</v>
      </c>
      <c r="T29" s="44">
        <v>1</v>
      </c>
      <c r="U29" s="44">
        <v>0</v>
      </c>
      <c r="V29" s="41">
        <f t="shared" si="0"/>
        <v>6</v>
      </c>
    </row>
    <row r="30" spans="1:22" x14ac:dyDescent="0.25">
      <c r="A30" s="43" t="s">
        <v>90</v>
      </c>
      <c r="B30" s="44">
        <v>1</v>
      </c>
      <c r="C30" s="44">
        <v>0</v>
      </c>
      <c r="D30" s="44">
        <v>0</v>
      </c>
      <c r="E30" s="44">
        <v>1</v>
      </c>
      <c r="F30" s="44">
        <v>1</v>
      </c>
      <c r="G30" s="44">
        <v>1</v>
      </c>
      <c r="H30" s="44">
        <v>0</v>
      </c>
      <c r="I30" s="44">
        <v>1</v>
      </c>
      <c r="J30" s="44">
        <v>0</v>
      </c>
      <c r="K30" s="44">
        <v>1</v>
      </c>
      <c r="L30" s="44">
        <v>0</v>
      </c>
      <c r="M30" s="44">
        <v>0</v>
      </c>
      <c r="N30" s="44">
        <v>0</v>
      </c>
      <c r="O30" s="44">
        <v>1</v>
      </c>
      <c r="P30" s="44">
        <v>1</v>
      </c>
      <c r="Q30" s="44">
        <v>1</v>
      </c>
      <c r="R30" s="44">
        <v>1</v>
      </c>
      <c r="S30" s="44">
        <v>0</v>
      </c>
      <c r="T30" s="44">
        <v>1</v>
      </c>
      <c r="U30" s="44">
        <v>0</v>
      </c>
      <c r="V30" s="41">
        <f t="shared" si="0"/>
        <v>11</v>
      </c>
    </row>
    <row r="31" spans="1:22" x14ac:dyDescent="0.25">
      <c r="A31" s="43" t="s">
        <v>92</v>
      </c>
      <c r="B31" s="44">
        <v>1</v>
      </c>
      <c r="C31" s="44">
        <v>1</v>
      </c>
      <c r="D31" s="44">
        <v>1</v>
      </c>
      <c r="E31" s="44">
        <v>1</v>
      </c>
      <c r="F31" s="44">
        <v>0</v>
      </c>
      <c r="G31" s="44">
        <v>1</v>
      </c>
      <c r="H31" s="44">
        <v>1</v>
      </c>
      <c r="I31" s="44">
        <v>1</v>
      </c>
      <c r="J31" s="44">
        <v>0</v>
      </c>
      <c r="K31" s="44">
        <v>1</v>
      </c>
      <c r="L31" s="44">
        <v>1</v>
      </c>
      <c r="M31" s="44">
        <v>0</v>
      </c>
      <c r="N31" s="44">
        <v>1</v>
      </c>
      <c r="O31" s="44">
        <v>0</v>
      </c>
      <c r="P31" s="44">
        <v>1</v>
      </c>
      <c r="Q31" s="44">
        <v>1</v>
      </c>
      <c r="R31" s="44">
        <v>1</v>
      </c>
      <c r="S31" s="44">
        <v>1</v>
      </c>
      <c r="T31" s="44">
        <v>1</v>
      </c>
      <c r="U31" s="44">
        <v>0</v>
      </c>
      <c r="V31" s="41">
        <f t="shared" si="0"/>
        <v>15</v>
      </c>
    </row>
    <row r="32" spans="1:22" x14ac:dyDescent="0.25">
      <c r="A32" s="43" t="s">
        <v>94</v>
      </c>
      <c r="B32" s="44">
        <v>0</v>
      </c>
      <c r="C32" s="44">
        <v>0</v>
      </c>
      <c r="D32" s="44">
        <v>0</v>
      </c>
      <c r="E32" s="44">
        <v>0</v>
      </c>
      <c r="F32" s="44">
        <v>0</v>
      </c>
      <c r="G32" s="44">
        <v>1</v>
      </c>
      <c r="H32" s="44">
        <v>1</v>
      </c>
      <c r="I32" s="44">
        <v>1</v>
      </c>
      <c r="J32" s="44">
        <v>1</v>
      </c>
      <c r="K32" s="44">
        <v>0</v>
      </c>
      <c r="L32" s="44">
        <v>0</v>
      </c>
      <c r="M32" s="44">
        <v>0</v>
      </c>
      <c r="N32" s="44">
        <v>0</v>
      </c>
      <c r="O32" s="44">
        <v>0</v>
      </c>
      <c r="P32" s="44">
        <v>0</v>
      </c>
      <c r="Q32" s="44">
        <v>0</v>
      </c>
      <c r="R32" s="44">
        <v>0</v>
      </c>
      <c r="S32" s="44">
        <v>0</v>
      </c>
      <c r="T32" s="44">
        <v>0</v>
      </c>
      <c r="U32" s="44">
        <v>0</v>
      </c>
      <c r="V32" s="41">
        <f t="shared" si="0"/>
        <v>4</v>
      </c>
    </row>
    <row r="33" spans="1:22" x14ac:dyDescent="0.25">
      <c r="A33" s="43" t="s">
        <v>96</v>
      </c>
      <c r="B33" s="44">
        <v>0</v>
      </c>
      <c r="C33" s="44">
        <v>0</v>
      </c>
      <c r="D33" s="44">
        <v>0</v>
      </c>
      <c r="E33" s="44">
        <v>1</v>
      </c>
      <c r="F33" s="44">
        <v>0</v>
      </c>
      <c r="G33" s="44">
        <v>0</v>
      </c>
      <c r="H33" s="44">
        <v>0</v>
      </c>
      <c r="I33" s="44">
        <v>0</v>
      </c>
      <c r="J33" s="44">
        <v>1</v>
      </c>
      <c r="K33" s="44">
        <v>0</v>
      </c>
      <c r="L33" s="44">
        <v>0</v>
      </c>
      <c r="M33" s="44">
        <v>0</v>
      </c>
      <c r="N33" s="44">
        <v>0</v>
      </c>
      <c r="O33" s="44">
        <v>0</v>
      </c>
      <c r="P33" s="44">
        <v>0</v>
      </c>
      <c r="Q33" s="44">
        <v>0</v>
      </c>
      <c r="R33" s="44">
        <v>0</v>
      </c>
      <c r="S33" s="44">
        <v>0</v>
      </c>
      <c r="T33" s="44">
        <v>0</v>
      </c>
      <c r="U33" s="44">
        <v>0</v>
      </c>
      <c r="V33" s="41">
        <f t="shared" si="0"/>
        <v>2</v>
      </c>
    </row>
    <row r="34" spans="1:22" x14ac:dyDescent="0.25">
      <c r="A34" s="43" t="s">
        <v>98</v>
      </c>
      <c r="B34" s="44">
        <v>1</v>
      </c>
      <c r="C34" s="44">
        <v>1</v>
      </c>
      <c r="D34" s="44">
        <v>0</v>
      </c>
      <c r="E34" s="44">
        <v>0</v>
      </c>
      <c r="F34" s="44">
        <v>0</v>
      </c>
      <c r="G34" s="44">
        <v>1</v>
      </c>
      <c r="H34" s="44">
        <v>0</v>
      </c>
      <c r="I34" s="44">
        <v>0</v>
      </c>
      <c r="J34" s="44">
        <v>0</v>
      </c>
      <c r="K34" s="44">
        <v>1</v>
      </c>
      <c r="L34" s="44">
        <v>0</v>
      </c>
      <c r="M34" s="44">
        <v>1</v>
      </c>
      <c r="N34" s="44">
        <v>1</v>
      </c>
      <c r="O34" s="44">
        <v>0</v>
      </c>
      <c r="P34" s="44">
        <v>0</v>
      </c>
      <c r="Q34" s="44">
        <v>0</v>
      </c>
      <c r="R34" s="44">
        <v>1</v>
      </c>
      <c r="S34" s="44">
        <v>0</v>
      </c>
      <c r="T34" s="44">
        <v>1</v>
      </c>
      <c r="U34" s="44">
        <v>1</v>
      </c>
      <c r="V34" s="41">
        <f t="shared" si="0"/>
        <v>9</v>
      </c>
    </row>
    <row r="35" spans="1:22" x14ac:dyDescent="0.25">
      <c r="A35" s="43" t="s">
        <v>100</v>
      </c>
      <c r="B35" s="44">
        <v>1</v>
      </c>
      <c r="C35" s="44">
        <v>1</v>
      </c>
      <c r="D35" s="44">
        <v>1</v>
      </c>
      <c r="E35" s="44">
        <v>1</v>
      </c>
      <c r="F35" s="44">
        <v>0</v>
      </c>
      <c r="G35" s="44">
        <v>0</v>
      </c>
      <c r="H35" s="44">
        <v>0</v>
      </c>
      <c r="I35" s="44">
        <v>0</v>
      </c>
      <c r="J35" s="44">
        <v>0</v>
      </c>
      <c r="K35" s="44">
        <v>0</v>
      </c>
      <c r="L35" s="44">
        <v>0</v>
      </c>
      <c r="M35" s="44">
        <v>0</v>
      </c>
      <c r="N35" s="44">
        <v>0</v>
      </c>
      <c r="O35" s="44">
        <v>0</v>
      </c>
      <c r="P35" s="44">
        <v>1</v>
      </c>
      <c r="Q35" s="44">
        <v>1</v>
      </c>
      <c r="R35" s="44">
        <v>1</v>
      </c>
      <c r="S35" s="44">
        <v>0</v>
      </c>
      <c r="T35" s="44">
        <v>0</v>
      </c>
      <c r="U35" s="44">
        <v>0</v>
      </c>
      <c r="V35" s="41">
        <f t="shared" si="0"/>
        <v>7</v>
      </c>
    </row>
    <row r="36" spans="1:22" x14ac:dyDescent="0.25">
      <c r="A36" s="43" t="s">
        <v>102</v>
      </c>
      <c r="B36" s="44">
        <v>0</v>
      </c>
      <c r="C36" s="44">
        <v>0</v>
      </c>
      <c r="D36" s="44">
        <v>0</v>
      </c>
      <c r="E36" s="44">
        <v>1</v>
      </c>
      <c r="F36" s="44">
        <v>0</v>
      </c>
      <c r="G36" s="44">
        <v>0</v>
      </c>
      <c r="H36" s="44">
        <v>0</v>
      </c>
      <c r="I36" s="44">
        <v>0</v>
      </c>
      <c r="J36" s="44">
        <v>0</v>
      </c>
      <c r="K36" s="44">
        <v>1</v>
      </c>
      <c r="L36" s="44">
        <v>0</v>
      </c>
      <c r="M36" s="44">
        <v>0</v>
      </c>
      <c r="N36" s="44">
        <v>0</v>
      </c>
      <c r="O36" s="44">
        <v>0</v>
      </c>
      <c r="P36" s="44">
        <v>0</v>
      </c>
      <c r="Q36" s="44">
        <v>0</v>
      </c>
      <c r="R36" s="44">
        <v>0</v>
      </c>
      <c r="S36" s="44">
        <v>0</v>
      </c>
      <c r="T36" s="44">
        <v>1</v>
      </c>
      <c r="U36" s="44">
        <v>0</v>
      </c>
      <c r="V36" s="41">
        <f t="shared" si="0"/>
        <v>3</v>
      </c>
    </row>
    <row r="37" spans="1:22" x14ac:dyDescent="0.25">
      <c r="A37" s="43" t="s">
        <v>104</v>
      </c>
      <c r="B37" s="44">
        <v>1</v>
      </c>
      <c r="C37" s="44">
        <v>1</v>
      </c>
      <c r="D37" s="44">
        <v>1</v>
      </c>
      <c r="E37" s="44">
        <v>0</v>
      </c>
      <c r="F37" s="44">
        <v>0</v>
      </c>
      <c r="G37" s="44">
        <v>1</v>
      </c>
      <c r="H37" s="44">
        <v>1</v>
      </c>
      <c r="I37" s="44">
        <v>0</v>
      </c>
      <c r="J37" s="44">
        <v>0</v>
      </c>
      <c r="K37" s="44">
        <v>0</v>
      </c>
      <c r="L37" s="44">
        <v>0</v>
      </c>
      <c r="M37" s="44">
        <v>0</v>
      </c>
      <c r="N37" s="44">
        <v>1</v>
      </c>
      <c r="O37" s="44">
        <v>0</v>
      </c>
      <c r="P37" s="44">
        <v>1</v>
      </c>
      <c r="Q37" s="44">
        <v>0</v>
      </c>
      <c r="R37" s="44">
        <v>1</v>
      </c>
      <c r="S37" s="44">
        <v>0</v>
      </c>
      <c r="T37" s="44">
        <v>1</v>
      </c>
      <c r="U37" s="44">
        <v>1</v>
      </c>
      <c r="V37" s="41">
        <f t="shared" si="0"/>
        <v>10</v>
      </c>
    </row>
    <row r="38" spans="1:22" x14ac:dyDescent="0.25">
      <c r="A38" s="43" t="s">
        <v>106</v>
      </c>
      <c r="B38" s="44">
        <v>1</v>
      </c>
      <c r="C38" s="44">
        <v>1</v>
      </c>
      <c r="D38" s="44">
        <v>1</v>
      </c>
      <c r="E38" s="44">
        <v>1</v>
      </c>
      <c r="F38" s="44">
        <v>1</v>
      </c>
      <c r="G38" s="44">
        <v>1</v>
      </c>
      <c r="H38" s="44">
        <v>1</v>
      </c>
      <c r="I38" s="44">
        <v>1</v>
      </c>
      <c r="J38" s="44">
        <v>1</v>
      </c>
      <c r="K38" s="44">
        <v>1</v>
      </c>
      <c r="L38" s="44">
        <v>1</v>
      </c>
      <c r="M38" s="44">
        <v>1</v>
      </c>
      <c r="N38" s="44">
        <v>1</v>
      </c>
      <c r="O38" s="44">
        <v>1</v>
      </c>
      <c r="P38" s="44">
        <v>1</v>
      </c>
      <c r="Q38" s="44">
        <v>1</v>
      </c>
      <c r="R38" s="44">
        <v>1</v>
      </c>
      <c r="S38" s="44">
        <v>1</v>
      </c>
      <c r="T38" s="44">
        <v>1</v>
      </c>
      <c r="U38" s="44">
        <v>0</v>
      </c>
      <c r="V38" s="41">
        <f t="shared" si="0"/>
        <v>19</v>
      </c>
    </row>
    <row r="39" spans="1:22" x14ac:dyDescent="0.25">
      <c r="A39" s="43" t="s">
        <v>108</v>
      </c>
      <c r="B39" s="44">
        <v>0</v>
      </c>
      <c r="C39" s="44">
        <v>0</v>
      </c>
      <c r="D39" s="44">
        <v>0</v>
      </c>
      <c r="E39" s="44">
        <v>0</v>
      </c>
      <c r="F39" s="44">
        <v>0</v>
      </c>
      <c r="G39" s="44">
        <v>0</v>
      </c>
      <c r="H39" s="44">
        <v>0</v>
      </c>
      <c r="I39" s="44">
        <v>0</v>
      </c>
      <c r="J39" s="44">
        <v>0</v>
      </c>
      <c r="K39" s="44">
        <v>0</v>
      </c>
      <c r="L39" s="44">
        <v>0</v>
      </c>
      <c r="M39" s="44">
        <v>0</v>
      </c>
      <c r="N39" s="44">
        <v>1</v>
      </c>
      <c r="O39" s="44">
        <v>1</v>
      </c>
      <c r="P39" s="44">
        <v>1</v>
      </c>
      <c r="Q39" s="44">
        <v>1</v>
      </c>
      <c r="R39" s="44">
        <v>1</v>
      </c>
      <c r="S39" s="44">
        <v>1</v>
      </c>
      <c r="T39" s="44">
        <v>0</v>
      </c>
      <c r="U39" s="44">
        <v>0</v>
      </c>
      <c r="V39" s="41">
        <f t="shared" si="0"/>
        <v>6</v>
      </c>
    </row>
    <row r="40" spans="1:22" x14ac:dyDescent="0.25">
      <c r="A40" s="43" t="s">
        <v>110</v>
      </c>
      <c r="B40" s="44">
        <v>0</v>
      </c>
      <c r="C40" s="44">
        <v>0</v>
      </c>
      <c r="D40" s="44">
        <v>1</v>
      </c>
      <c r="E40" s="44">
        <v>0</v>
      </c>
      <c r="F40" s="44">
        <v>0</v>
      </c>
      <c r="G40" s="44">
        <v>1</v>
      </c>
      <c r="H40" s="44">
        <v>0</v>
      </c>
      <c r="I40" s="44">
        <v>1</v>
      </c>
      <c r="J40" s="44">
        <v>0</v>
      </c>
      <c r="K40" s="44">
        <v>1</v>
      </c>
      <c r="L40" s="44">
        <v>0</v>
      </c>
      <c r="M40" s="44">
        <v>0</v>
      </c>
      <c r="N40" s="44">
        <v>0</v>
      </c>
      <c r="O40" s="44">
        <v>0</v>
      </c>
      <c r="P40" s="44">
        <v>0</v>
      </c>
      <c r="Q40" s="44">
        <v>1</v>
      </c>
      <c r="R40" s="44">
        <v>0</v>
      </c>
      <c r="S40" s="44">
        <v>0</v>
      </c>
      <c r="T40" s="44">
        <v>1</v>
      </c>
      <c r="U40" s="44">
        <v>0</v>
      </c>
      <c r="V40" s="41">
        <f t="shared" si="0"/>
        <v>6</v>
      </c>
    </row>
    <row r="41" spans="1:22" x14ac:dyDescent="0.25">
      <c r="A41" s="43" t="s">
        <v>112</v>
      </c>
      <c r="B41" s="44">
        <v>0</v>
      </c>
      <c r="C41" s="44">
        <v>0</v>
      </c>
      <c r="D41" s="44">
        <v>1</v>
      </c>
      <c r="E41" s="44">
        <v>0</v>
      </c>
      <c r="F41" s="44">
        <v>0</v>
      </c>
      <c r="G41" s="44">
        <v>1</v>
      </c>
      <c r="H41" s="44">
        <v>1</v>
      </c>
      <c r="I41" s="44">
        <v>0</v>
      </c>
      <c r="J41" s="44">
        <v>0</v>
      </c>
      <c r="K41" s="44">
        <v>0</v>
      </c>
      <c r="L41" s="44">
        <v>1</v>
      </c>
      <c r="M41" s="44">
        <v>1</v>
      </c>
      <c r="N41" s="44">
        <v>1</v>
      </c>
      <c r="O41" s="44">
        <v>1</v>
      </c>
      <c r="P41" s="44">
        <v>1</v>
      </c>
      <c r="Q41" s="44">
        <v>0</v>
      </c>
      <c r="R41" s="44">
        <v>1</v>
      </c>
      <c r="S41" s="44">
        <v>0</v>
      </c>
      <c r="T41" s="44">
        <v>0</v>
      </c>
      <c r="U41" s="44">
        <v>0</v>
      </c>
      <c r="V41" s="41">
        <f t="shared" si="0"/>
        <v>9</v>
      </c>
    </row>
    <row r="42" spans="1:22" x14ac:dyDescent="0.25">
      <c r="A42" s="43" t="s">
        <v>114</v>
      </c>
      <c r="B42" s="44">
        <v>1</v>
      </c>
      <c r="C42" s="44">
        <v>1</v>
      </c>
      <c r="D42" s="44">
        <v>1</v>
      </c>
      <c r="E42" s="44">
        <v>1</v>
      </c>
      <c r="F42" s="44">
        <v>1</v>
      </c>
      <c r="G42" s="44">
        <v>0</v>
      </c>
      <c r="H42" s="44">
        <v>0</v>
      </c>
      <c r="I42" s="44">
        <v>0</v>
      </c>
      <c r="J42" s="44">
        <v>0</v>
      </c>
      <c r="K42" s="44">
        <v>0</v>
      </c>
      <c r="L42" s="44">
        <v>0</v>
      </c>
      <c r="M42" s="44">
        <v>0</v>
      </c>
      <c r="N42" s="44">
        <v>0</v>
      </c>
      <c r="O42" s="44">
        <v>0</v>
      </c>
      <c r="P42" s="44">
        <v>1</v>
      </c>
      <c r="Q42" s="44">
        <v>1</v>
      </c>
      <c r="R42" s="44">
        <v>0</v>
      </c>
      <c r="S42" s="44">
        <v>0</v>
      </c>
      <c r="T42" s="44">
        <v>0</v>
      </c>
      <c r="U42" s="44">
        <v>0</v>
      </c>
      <c r="V42" s="41">
        <f t="shared" si="0"/>
        <v>7</v>
      </c>
    </row>
    <row r="43" spans="1:22" x14ac:dyDescent="0.25">
      <c r="A43" s="43" t="s">
        <v>116</v>
      </c>
      <c r="B43" s="44">
        <v>0</v>
      </c>
      <c r="C43" s="44">
        <v>0</v>
      </c>
      <c r="D43" s="44">
        <v>0</v>
      </c>
      <c r="E43" s="44">
        <v>0</v>
      </c>
      <c r="F43" s="44">
        <v>0</v>
      </c>
      <c r="G43" s="44">
        <v>0</v>
      </c>
      <c r="H43" s="44">
        <v>1</v>
      </c>
      <c r="I43" s="44">
        <v>0</v>
      </c>
      <c r="J43" s="44">
        <v>1</v>
      </c>
      <c r="K43" s="44">
        <v>0</v>
      </c>
      <c r="L43" s="44">
        <v>1</v>
      </c>
      <c r="M43" s="44">
        <v>0</v>
      </c>
      <c r="N43" s="44">
        <v>0</v>
      </c>
      <c r="O43" s="44">
        <v>1</v>
      </c>
      <c r="P43" s="44">
        <v>0</v>
      </c>
      <c r="Q43" s="44">
        <v>0</v>
      </c>
      <c r="R43" s="44">
        <v>0</v>
      </c>
      <c r="S43" s="44">
        <v>0</v>
      </c>
      <c r="T43" s="44">
        <v>0</v>
      </c>
      <c r="U43" s="44">
        <v>0</v>
      </c>
      <c r="V43" s="41">
        <f t="shared" si="0"/>
        <v>4</v>
      </c>
    </row>
    <row r="44" spans="1:22" x14ac:dyDescent="0.25">
      <c r="A44" s="43" t="s">
        <v>118</v>
      </c>
      <c r="B44" s="44">
        <v>1</v>
      </c>
      <c r="C44" s="44">
        <v>1</v>
      </c>
      <c r="D44" s="44">
        <v>1</v>
      </c>
      <c r="E44" s="44">
        <v>1</v>
      </c>
      <c r="F44" s="44">
        <v>1</v>
      </c>
      <c r="G44" s="44">
        <v>1</v>
      </c>
      <c r="H44" s="44">
        <v>1</v>
      </c>
      <c r="I44" s="44">
        <v>1</v>
      </c>
      <c r="J44" s="44">
        <v>1</v>
      </c>
      <c r="K44" s="44">
        <v>1</v>
      </c>
      <c r="L44" s="44">
        <v>1</v>
      </c>
      <c r="M44" s="44">
        <v>1</v>
      </c>
      <c r="N44" s="44">
        <v>1</v>
      </c>
      <c r="O44" s="44">
        <v>1</v>
      </c>
      <c r="P44" s="44">
        <v>1</v>
      </c>
      <c r="Q44" s="44">
        <v>1</v>
      </c>
      <c r="R44" s="44">
        <v>1</v>
      </c>
      <c r="S44" s="44">
        <v>1</v>
      </c>
      <c r="T44" s="44">
        <v>1</v>
      </c>
      <c r="U44" s="44">
        <v>0</v>
      </c>
      <c r="V44" s="41">
        <f t="shared" si="0"/>
        <v>19</v>
      </c>
    </row>
    <row r="45" spans="1:22" x14ac:dyDescent="0.25">
      <c r="A45" s="43" t="s">
        <v>120</v>
      </c>
      <c r="B45" s="44">
        <v>1</v>
      </c>
      <c r="C45" s="44">
        <v>0</v>
      </c>
      <c r="D45" s="44">
        <v>0</v>
      </c>
      <c r="E45" s="44">
        <v>1</v>
      </c>
      <c r="F45" s="44">
        <v>0</v>
      </c>
      <c r="G45" s="44">
        <v>0</v>
      </c>
      <c r="H45" s="44">
        <v>0</v>
      </c>
      <c r="I45" s="44">
        <v>0</v>
      </c>
      <c r="J45" s="44">
        <v>0</v>
      </c>
      <c r="K45" s="44">
        <v>0</v>
      </c>
      <c r="L45" s="44">
        <v>0</v>
      </c>
      <c r="M45" s="44">
        <v>0</v>
      </c>
      <c r="N45" s="44">
        <v>0</v>
      </c>
      <c r="O45" s="44">
        <v>0</v>
      </c>
      <c r="P45" s="44">
        <v>1</v>
      </c>
      <c r="Q45" s="44">
        <v>0</v>
      </c>
      <c r="R45" s="44">
        <v>0</v>
      </c>
      <c r="S45" s="44">
        <v>0</v>
      </c>
      <c r="T45" s="44">
        <v>0</v>
      </c>
      <c r="U45" s="44">
        <v>0</v>
      </c>
      <c r="V45" s="41">
        <f t="shared" si="0"/>
        <v>3</v>
      </c>
    </row>
    <row r="46" spans="1:22" x14ac:dyDescent="0.25">
      <c r="A46" s="43" t="s">
        <v>122</v>
      </c>
      <c r="B46" s="44">
        <v>1</v>
      </c>
      <c r="C46" s="44">
        <v>0</v>
      </c>
      <c r="D46" s="44">
        <v>0</v>
      </c>
      <c r="E46" s="44">
        <v>0</v>
      </c>
      <c r="F46" s="44">
        <v>1</v>
      </c>
      <c r="G46" s="44">
        <v>0</v>
      </c>
      <c r="H46" s="44">
        <v>1</v>
      </c>
      <c r="I46" s="44">
        <v>0</v>
      </c>
      <c r="J46" s="44">
        <v>0</v>
      </c>
      <c r="K46" s="44">
        <v>0</v>
      </c>
      <c r="L46" s="44">
        <v>0</v>
      </c>
      <c r="M46" s="44">
        <v>1</v>
      </c>
      <c r="N46" s="44">
        <v>0</v>
      </c>
      <c r="O46" s="44">
        <v>0</v>
      </c>
      <c r="P46" s="44">
        <v>0</v>
      </c>
      <c r="Q46" s="44">
        <v>0</v>
      </c>
      <c r="R46" s="44">
        <v>0</v>
      </c>
      <c r="S46" s="44">
        <v>0</v>
      </c>
      <c r="T46" s="44">
        <v>0</v>
      </c>
      <c r="U46" s="44">
        <v>1</v>
      </c>
      <c r="V46" s="41">
        <f t="shared" si="0"/>
        <v>5</v>
      </c>
    </row>
    <row r="47" spans="1:22" x14ac:dyDescent="0.25">
      <c r="A47" s="43" t="s">
        <v>124</v>
      </c>
      <c r="B47" s="44">
        <v>1</v>
      </c>
      <c r="C47" s="44">
        <v>1</v>
      </c>
      <c r="D47" s="44">
        <v>1</v>
      </c>
      <c r="E47" s="44">
        <v>1</v>
      </c>
      <c r="F47" s="44">
        <v>1</v>
      </c>
      <c r="G47" s="44">
        <v>1</v>
      </c>
      <c r="H47" s="44">
        <v>1</v>
      </c>
      <c r="I47" s="44">
        <v>1</v>
      </c>
      <c r="J47" s="44">
        <v>1</v>
      </c>
      <c r="K47" s="44">
        <v>1</v>
      </c>
      <c r="L47" s="44">
        <v>1</v>
      </c>
      <c r="M47" s="44">
        <v>1</v>
      </c>
      <c r="N47" s="44">
        <v>1</v>
      </c>
      <c r="O47" s="44">
        <v>1</v>
      </c>
      <c r="P47" s="44">
        <v>1</v>
      </c>
      <c r="Q47" s="44">
        <v>1</v>
      </c>
      <c r="R47" s="44">
        <v>1</v>
      </c>
      <c r="S47" s="44">
        <v>1</v>
      </c>
      <c r="T47" s="44">
        <v>1</v>
      </c>
      <c r="U47" s="44">
        <v>0</v>
      </c>
      <c r="V47" s="41">
        <f t="shared" si="0"/>
        <v>19</v>
      </c>
    </row>
    <row r="48" spans="1:22" x14ac:dyDescent="0.25">
      <c r="A48" s="43" t="s">
        <v>126</v>
      </c>
      <c r="B48" s="44">
        <v>1</v>
      </c>
      <c r="C48" s="44">
        <v>1</v>
      </c>
      <c r="D48" s="44">
        <v>1</v>
      </c>
      <c r="E48" s="44">
        <v>1</v>
      </c>
      <c r="F48" s="44">
        <v>1</v>
      </c>
      <c r="G48" s="44">
        <v>0</v>
      </c>
      <c r="H48" s="44">
        <v>0</v>
      </c>
      <c r="I48" s="44">
        <v>0</v>
      </c>
      <c r="J48" s="44">
        <v>0</v>
      </c>
      <c r="K48" s="44">
        <v>0</v>
      </c>
      <c r="L48" s="44">
        <v>0</v>
      </c>
      <c r="M48" s="44">
        <v>0</v>
      </c>
      <c r="N48" s="44">
        <v>0</v>
      </c>
      <c r="O48" s="44">
        <v>0</v>
      </c>
      <c r="P48" s="44">
        <v>0</v>
      </c>
      <c r="Q48" s="44">
        <v>0</v>
      </c>
      <c r="R48" s="44">
        <v>0</v>
      </c>
      <c r="S48" s="44">
        <v>1</v>
      </c>
      <c r="T48" s="44">
        <v>1</v>
      </c>
      <c r="U48" s="44">
        <v>0</v>
      </c>
      <c r="V48" s="41">
        <f t="shared" si="0"/>
        <v>7</v>
      </c>
    </row>
    <row r="49" spans="1:22" x14ac:dyDescent="0.25">
      <c r="A49" s="43" t="s">
        <v>128</v>
      </c>
      <c r="B49" s="44">
        <v>0</v>
      </c>
      <c r="C49" s="44">
        <v>0</v>
      </c>
      <c r="D49" s="44">
        <v>0</v>
      </c>
      <c r="E49" s="44">
        <v>0</v>
      </c>
      <c r="F49" s="44">
        <v>0</v>
      </c>
      <c r="G49" s="44">
        <v>0</v>
      </c>
      <c r="H49" s="44">
        <v>0</v>
      </c>
      <c r="I49" s="44">
        <v>0</v>
      </c>
      <c r="J49" s="44">
        <v>0</v>
      </c>
      <c r="K49" s="44">
        <v>0</v>
      </c>
      <c r="L49" s="44">
        <v>0</v>
      </c>
      <c r="M49" s="44">
        <v>0</v>
      </c>
      <c r="N49" s="44">
        <v>0</v>
      </c>
      <c r="O49" s="44">
        <v>0</v>
      </c>
      <c r="P49" s="44">
        <v>0</v>
      </c>
      <c r="Q49" s="44">
        <v>1</v>
      </c>
      <c r="R49" s="44">
        <v>1</v>
      </c>
      <c r="S49" s="44">
        <v>1</v>
      </c>
      <c r="T49" s="44">
        <v>1</v>
      </c>
      <c r="U49" s="44">
        <v>0</v>
      </c>
      <c r="V49" s="41">
        <f t="shared" si="0"/>
        <v>4</v>
      </c>
    </row>
    <row r="50" spans="1:22" x14ac:dyDescent="0.25">
      <c r="A50" s="43" t="s">
        <v>130</v>
      </c>
      <c r="B50" s="44">
        <v>1</v>
      </c>
      <c r="C50" s="44">
        <v>1</v>
      </c>
      <c r="D50" s="44">
        <v>1</v>
      </c>
      <c r="E50" s="44">
        <v>1</v>
      </c>
      <c r="F50" s="44">
        <v>1</v>
      </c>
      <c r="G50" s="44">
        <v>1</v>
      </c>
      <c r="H50" s="44">
        <v>1</v>
      </c>
      <c r="I50" s="44">
        <v>1</v>
      </c>
      <c r="J50" s="44">
        <v>1</v>
      </c>
      <c r="K50" s="44">
        <v>1</v>
      </c>
      <c r="L50" s="44">
        <v>1</v>
      </c>
      <c r="M50" s="44">
        <v>1</v>
      </c>
      <c r="N50" s="44">
        <v>1</v>
      </c>
      <c r="O50" s="44">
        <v>1</v>
      </c>
      <c r="P50" s="44">
        <v>1</v>
      </c>
      <c r="Q50" s="44">
        <v>1</v>
      </c>
      <c r="R50" s="44">
        <v>1</v>
      </c>
      <c r="S50" s="44">
        <v>1</v>
      </c>
      <c r="T50" s="44">
        <v>1</v>
      </c>
      <c r="U50" s="44">
        <v>0</v>
      </c>
      <c r="V50" s="41">
        <f t="shared" si="0"/>
        <v>19</v>
      </c>
    </row>
    <row r="51" spans="1:22" x14ac:dyDescent="0.25">
      <c r="A51" s="43" t="s">
        <v>132</v>
      </c>
      <c r="B51" s="44">
        <v>0</v>
      </c>
      <c r="C51" s="44">
        <v>0</v>
      </c>
      <c r="D51" s="44">
        <v>0</v>
      </c>
      <c r="E51" s="44">
        <v>0</v>
      </c>
      <c r="F51" s="44">
        <v>0</v>
      </c>
      <c r="G51" s="44">
        <v>0</v>
      </c>
      <c r="H51" s="44">
        <v>0</v>
      </c>
      <c r="I51" s="44">
        <v>0</v>
      </c>
      <c r="J51" s="44">
        <v>0</v>
      </c>
      <c r="K51" s="44">
        <v>0</v>
      </c>
      <c r="L51" s="44">
        <v>0</v>
      </c>
      <c r="M51" s="44">
        <v>0</v>
      </c>
      <c r="N51" s="44">
        <v>0</v>
      </c>
      <c r="O51" s="44">
        <v>0</v>
      </c>
      <c r="P51" s="44">
        <v>0</v>
      </c>
      <c r="Q51" s="44">
        <v>0</v>
      </c>
      <c r="R51" s="44">
        <v>1</v>
      </c>
      <c r="S51" s="44">
        <v>1</v>
      </c>
      <c r="T51" s="44">
        <v>1</v>
      </c>
      <c r="U51" s="44">
        <v>1</v>
      </c>
      <c r="V51" s="41">
        <f t="shared" si="0"/>
        <v>4</v>
      </c>
    </row>
    <row r="52" spans="1:22" x14ac:dyDescent="0.25">
      <c r="A52" s="43" t="s">
        <v>134</v>
      </c>
      <c r="B52" s="44">
        <v>1</v>
      </c>
      <c r="C52" s="44">
        <v>1</v>
      </c>
      <c r="D52" s="44">
        <v>1</v>
      </c>
      <c r="E52" s="44">
        <v>1</v>
      </c>
      <c r="F52" s="44">
        <v>1</v>
      </c>
      <c r="G52" s="44">
        <v>1</v>
      </c>
      <c r="H52" s="44">
        <v>1</v>
      </c>
      <c r="I52" s="44">
        <v>1</v>
      </c>
      <c r="J52" s="44">
        <v>1</v>
      </c>
      <c r="K52" s="44">
        <v>1</v>
      </c>
      <c r="L52" s="44">
        <v>1</v>
      </c>
      <c r="M52" s="44">
        <v>1</v>
      </c>
      <c r="N52" s="44">
        <v>1</v>
      </c>
      <c r="O52" s="44">
        <v>1</v>
      </c>
      <c r="P52" s="44">
        <v>1</v>
      </c>
      <c r="Q52" s="44">
        <v>1</v>
      </c>
      <c r="R52" s="44">
        <v>1</v>
      </c>
      <c r="S52" s="44">
        <v>1</v>
      </c>
      <c r="T52" s="44">
        <v>1</v>
      </c>
      <c r="U52" s="44">
        <v>0</v>
      </c>
      <c r="V52" s="41">
        <f t="shared" si="0"/>
        <v>19</v>
      </c>
    </row>
    <row r="53" spans="1:22" x14ac:dyDescent="0.25">
      <c r="A53" s="43" t="s">
        <v>136</v>
      </c>
      <c r="B53" s="44">
        <v>1</v>
      </c>
      <c r="C53" s="44">
        <v>1</v>
      </c>
      <c r="D53" s="44">
        <v>1</v>
      </c>
      <c r="E53" s="44">
        <v>1</v>
      </c>
      <c r="F53" s="44">
        <v>1</v>
      </c>
      <c r="G53" s="44">
        <v>1</v>
      </c>
      <c r="H53" s="44">
        <v>0</v>
      </c>
      <c r="I53" s="44">
        <v>0</v>
      </c>
      <c r="J53" s="44">
        <v>1</v>
      </c>
      <c r="K53" s="44">
        <v>1</v>
      </c>
      <c r="L53" s="44">
        <v>1</v>
      </c>
      <c r="M53" s="44">
        <v>0</v>
      </c>
      <c r="N53" s="44">
        <v>0</v>
      </c>
      <c r="O53" s="44">
        <v>0</v>
      </c>
      <c r="P53" s="44">
        <v>0</v>
      </c>
      <c r="Q53" s="44">
        <v>0</v>
      </c>
      <c r="R53" s="44">
        <v>0</v>
      </c>
      <c r="S53" s="44">
        <v>0</v>
      </c>
      <c r="T53" s="44">
        <v>0</v>
      </c>
      <c r="U53" s="44">
        <v>0</v>
      </c>
      <c r="V53" s="41">
        <f t="shared" si="0"/>
        <v>9</v>
      </c>
    </row>
    <row r="54" spans="1:22" x14ac:dyDescent="0.25">
      <c r="A54" s="43" t="s">
        <v>138</v>
      </c>
      <c r="B54" s="44">
        <v>1</v>
      </c>
      <c r="C54" s="44">
        <v>1</v>
      </c>
      <c r="D54" s="44">
        <v>1</v>
      </c>
      <c r="E54" s="44">
        <v>1</v>
      </c>
      <c r="F54" s="44">
        <v>0</v>
      </c>
      <c r="G54" s="44">
        <v>1</v>
      </c>
      <c r="H54" s="44">
        <v>1</v>
      </c>
      <c r="I54" s="44">
        <v>1</v>
      </c>
      <c r="J54" s="44">
        <v>1</v>
      </c>
      <c r="K54" s="44">
        <v>1</v>
      </c>
      <c r="L54" s="44">
        <v>1</v>
      </c>
      <c r="M54" s="44">
        <v>1</v>
      </c>
      <c r="N54" s="44">
        <v>1</v>
      </c>
      <c r="O54" s="44">
        <v>1</v>
      </c>
      <c r="P54" s="44">
        <v>1</v>
      </c>
      <c r="Q54" s="44">
        <v>1</v>
      </c>
      <c r="R54" s="44">
        <v>1</v>
      </c>
      <c r="S54" s="44">
        <v>1</v>
      </c>
      <c r="T54" s="44">
        <v>1</v>
      </c>
      <c r="U54" s="44">
        <v>0</v>
      </c>
      <c r="V54" s="41">
        <f t="shared" si="0"/>
        <v>18</v>
      </c>
    </row>
    <row r="55" spans="1:22" x14ac:dyDescent="0.25">
      <c r="A55" s="43" t="s">
        <v>102</v>
      </c>
      <c r="B55" s="44">
        <v>0</v>
      </c>
      <c r="C55" s="44">
        <v>0</v>
      </c>
      <c r="D55" s="44">
        <v>0</v>
      </c>
      <c r="E55" s="44">
        <v>0</v>
      </c>
      <c r="F55" s="44">
        <v>0</v>
      </c>
      <c r="G55" s="44">
        <v>0</v>
      </c>
      <c r="H55" s="44">
        <v>0</v>
      </c>
      <c r="I55" s="44">
        <v>0</v>
      </c>
      <c r="J55" s="44">
        <v>0</v>
      </c>
      <c r="K55" s="44">
        <v>0</v>
      </c>
      <c r="L55" s="44">
        <v>0</v>
      </c>
      <c r="M55" s="44">
        <v>0</v>
      </c>
      <c r="N55" s="44">
        <v>0</v>
      </c>
      <c r="O55" s="44">
        <v>1</v>
      </c>
      <c r="P55" s="44">
        <v>1</v>
      </c>
      <c r="Q55" s="44">
        <v>1</v>
      </c>
      <c r="R55" s="44">
        <v>1</v>
      </c>
      <c r="S55" s="44">
        <v>0</v>
      </c>
      <c r="T55" s="44">
        <v>0</v>
      </c>
      <c r="U55" s="44">
        <v>0</v>
      </c>
      <c r="V55" s="41">
        <f t="shared" si="0"/>
        <v>4</v>
      </c>
    </row>
    <row r="56" spans="1:22" x14ac:dyDescent="0.25">
      <c r="A56" s="43" t="s">
        <v>141</v>
      </c>
      <c r="B56" s="44">
        <v>1</v>
      </c>
      <c r="C56" s="44">
        <v>1</v>
      </c>
      <c r="D56" s="44">
        <v>1</v>
      </c>
      <c r="E56" s="44">
        <v>1</v>
      </c>
      <c r="F56" s="44">
        <v>1</v>
      </c>
      <c r="G56" s="44">
        <v>1</v>
      </c>
      <c r="H56" s="44">
        <v>1</v>
      </c>
      <c r="I56" s="44">
        <v>1</v>
      </c>
      <c r="J56" s="44">
        <v>0</v>
      </c>
      <c r="K56" s="44">
        <v>1</v>
      </c>
      <c r="L56" s="44">
        <v>1</v>
      </c>
      <c r="M56" s="44">
        <v>1</v>
      </c>
      <c r="N56" s="44">
        <v>1</v>
      </c>
      <c r="O56" s="44">
        <v>1</v>
      </c>
      <c r="P56" s="44">
        <v>1</v>
      </c>
      <c r="Q56" s="44">
        <v>1</v>
      </c>
      <c r="R56" s="44">
        <v>1</v>
      </c>
      <c r="S56" s="44">
        <v>1</v>
      </c>
      <c r="T56" s="44">
        <v>1</v>
      </c>
      <c r="U56" s="44">
        <v>0</v>
      </c>
      <c r="V56" s="41">
        <f t="shared" si="0"/>
        <v>18</v>
      </c>
    </row>
    <row r="57" spans="1:22" x14ac:dyDescent="0.25">
      <c r="A57" s="43" t="s">
        <v>143</v>
      </c>
      <c r="B57" s="44">
        <v>1</v>
      </c>
      <c r="C57" s="44">
        <v>1</v>
      </c>
      <c r="D57" s="44">
        <v>1</v>
      </c>
      <c r="E57" s="44">
        <v>1</v>
      </c>
      <c r="F57" s="44">
        <v>1</v>
      </c>
      <c r="G57" s="44">
        <v>1</v>
      </c>
      <c r="H57" s="44">
        <v>1</v>
      </c>
      <c r="I57" s="44">
        <v>1</v>
      </c>
      <c r="J57" s="44">
        <v>1</v>
      </c>
      <c r="K57" s="44">
        <v>1</v>
      </c>
      <c r="L57" s="44">
        <v>1</v>
      </c>
      <c r="M57" s="44">
        <v>1</v>
      </c>
      <c r="N57" s="44">
        <v>1</v>
      </c>
      <c r="O57" s="44">
        <v>1</v>
      </c>
      <c r="P57" s="44">
        <v>1</v>
      </c>
      <c r="Q57" s="44">
        <v>1</v>
      </c>
      <c r="R57" s="44">
        <v>1</v>
      </c>
      <c r="S57" s="44">
        <v>1</v>
      </c>
      <c r="T57" s="44">
        <v>1</v>
      </c>
      <c r="U57" s="44">
        <v>0</v>
      </c>
      <c r="V57" s="41">
        <f t="shared" si="0"/>
        <v>19</v>
      </c>
    </row>
    <row r="58" spans="1:22" x14ac:dyDescent="0.25">
      <c r="A58" s="43" t="s">
        <v>145</v>
      </c>
      <c r="B58" s="44">
        <v>1</v>
      </c>
      <c r="C58" s="44">
        <v>1</v>
      </c>
      <c r="D58" s="44">
        <v>1</v>
      </c>
      <c r="E58" s="44">
        <v>1</v>
      </c>
      <c r="F58" s="44">
        <v>1</v>
      </c>
      <c r="G58" s="44">
        <v>1</v>
      </c>
      <c r="H58" s="44">
        <v>1</v>
      </c>
      <c r="I58" s="44">
        <v>1</v>
      </c>
      <c r="J58" s="44">
        <v>1</v>
      </c>
      <c r="K58" s="44">
        <v>1</v>
      </c>
      <c r="L58" s="44">
        <v>1</v>
      </c>
      <c r="M58" s="44">
        <v>1</v>
      </c>
      <c r="N58" s="44">
        <v>1</v>
      </c>
      <c r="O58" s="44">
        <v>1</v>
      </c>
      <c r="P58" s="44">
        <v>1</v>
      </c>
      <c r="Q58" s="44">
        <v>1</v>
      </c>
      <c r="R58" s="44">
        <v>1</v>
      </c>
      <c r="S58" s="44">
        <v>1</v>
      </c>
      <c r="T58" s="44">
        <v>1</v>
      </c>
      <c r="U58" s="44">
        <v>0</v>
      </c>
      <c r="V58" s="41">
        <f t="shared" si="0"/>
        <v>19</v>
      </c>
    </row>
    <row r="59" spans="1:22" x14ac:dyDescent="0.25">
      <c r="A59" s="43" t="s">
        <v>147</v>
      </c>
      <c r="B59" s="44">
        <v>1</v>
      </c>
      <c r="C59" s="44">
        <v>1</v>
      </c>
      <c r="D59" s="44">
        <v>1</v>
      </c>
      <c r="E59" s="44">
        <v>1</v>
      </c>
      <c r="F59" s="44">
        <v>1</v>
      </c>
      <c r="G59" s="44">
        <v>1</v>
      </c>
      <c r="H59" s="44">
        <v>1</v>
      </c>
      <c r="I59" s="44">
        <v>1</v>
      </c>
      <c r="J59" s="44">
        <v>1</v>
      </c>
      <c r="K59" s="44">
        <v>1</v>
      </c>
      <c r="L59" s="44">
        <v>1</v>
      </c>
      <c r="M59" s="44">
        <v>1</v>
      </c>
      <c r="N59" s="44">
        <v>1</v>
      </c>
      <c r="O59" s="44">
        <v>1</v>
      </c>
      <c r="P59" s="44">
        <v>1</v>
      </c>
      <c r="Q59" s="44">
        <v>1</v>
      </c>
      <c r="R59" s="44">
        <v>1</v>
      </c>
      <c r="S59" s="44">
        <v>1</v>
      </c>
      <c r="T59" s="44">
        <v>1</v>
      </c>
      <c r="U59" s="44">
        <v>0</v>
      </c>
      <c r="V59" s="41">
        <f t="shared" si="0"/>
        <v>19</v>
      </c>
    </row>
    <row r="60" spans="1:22" x14ac:dyDescent="0.25">
      <c r="A60" s="43" t="s">
        <v>149</v>
      </c>
      <c r="B60" s="44">
        <v>1</v>
      </c>
      <c r="C60" s="44">
        <v>1</v>
      </c>
      <c r="D60" s="44">
        <v>1</v>
      </c>
      <c r="E60" s="44">
        <v>1</v>
      </c>
      <c r="F60" s="44">
        <v>1</v>
      </c>
      <c r="G60" s="44">
        <v>1</v>
      </c>
      <c r="H60" s="44">
        <v>1</v>
      </c>
      <c r="I60" s="44">
        <v>1</v>
      </c>
      <c r="J60" s="44">
        <v>1</v>
      </c>
      <c r="K60" s="44">
        <v>1</v>
      </c>
      <c r="L60" s="44">
        <v>1</v>
      </c>
      <c r="M60" s="44">
        <v>1</v>
      </c>
      <c r="N60" s="44">
        <v>1</v>
      </c>
      <c r="O60" s="44">
        <v>1</v>
      </c>
      <c r="P60" s="44">
        <v>1</v>
      </c>
      <c r="Q60" s="44">
        <v>1</v>
      </c>
      <c r="R60" s="44">
        <v>1</v>
      </c>
      <c r="S60" s="44">
        <v>1</v>
      </c>
      <c r="T60" s="44">
        <v>1</v>
      </c>
      <c r="U60" s="44">
        <v>0</v>
      </c>
      <c r="V60" s="41">
        <f t="shared" si="0"/>
        <v>19</v>
      </c>
    </row>
    <row r="61" spans="1:22" x14ac:dyDescent="0.25">
      <c r="A61" s="43" t="s">
        <v>45</v>
      </c>
      <c r="B61" s="44">
        <v>1</v>
      </c>
      <c r="C61" s="44">
        <v>1</v>
      </c>
      <c r="D61" s="44">
        <v>1</v>
      </c>
      <c r="E61" s="44">
        <v>1</v>
      </c>
      <c r="F61" s="44">
        <v>1</v>
      </c>
      <c r="G61" s="44">
        <v>1</v>
      </c>
      <c r="H61" s="44">
        <v>1</v>
      </c>
      <c r="I61" s="44">
        <v>1</v>
      </c>
      <c r="J61" s="44">
        <v>1</v>
      </c>
      <c r="K61" s="44">
        <v>1</v>
      </c>
      <c r="L61" s="44">
        <v>1</v>
      </c>
      <c r="M61" s="44">
        <v>1</v>
      </c>
      <c r="N61" s="44">
        <v>1</v>
      </c>
      <c r="O61" s="44">
        <v>1</v>
      </c>
      <c r="P61" s="44">
        <v>1</v>
      </c>
      <c r="Q61" s="44">
        <v>1</v>
      </c>
      <c r="R61" s="44">
        <v>1</v>
      </c>
      <c r="S61" s="44">
        <v>1</v>
      </c>
      <c r="T61" s="44">
        <v>1</v>
      </c>
      <c r="U61" s="44">
        <v>0</v>
      </c>
      <c r="V61" s="41">
        <f t="shared" si="0"/>
        <v>19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94453F-4FFD-418D-B188-A5B03CE750A5}">
  <dimension ref="A1:V62"/>
  <sheetViews>
    <sheetView topLeftCell="H38" workbookViewId="0">
      <selection activeCell="V2" sqref="V2:V61"/>
    </sheetView>
  </sheetViews>
  <sheetFormatPr defaultRowHeight="12.5" x14ac:dyDescent="0.25"/>
  <cols>
    <col min="1" max="1" width="25.26953125" style="39" customWidth="1"/>
    <col min="2" max="10" width="10.08984375" style="36" bestFit="1" customWidth="1"/>
    <col min="11" max="21" width="11.08984375" style="36" bestFit="1" customWidth="1"/>
    <col min="22" max="16384" width="8.7265625" style="36"/>
  </cols>
  <sheetData>
    <row r="1" spans="1:22" s="38" customFormat="1" x14ac:dyDescent="0.25">
      <c r="A1" s="37" t="s">
        <v>262</v>
      </c>
      <c r="B1" s="40" t="s">
        <v>263</v>
      </c>
      <c r="C1" s="40" t="s">
        <v>264</v>
      </c>
      <c r="D1" s="40" t="s">
        <v>265</v>
      </c>
      <c r="E1" s="40" t="s">
        <v>266</v>
      </c>
      <c r="F1" s="40" t="s">
        <v>267</v>
      </c>
      <c r="G1" s="40" t="s">
        <v>268</v>
      </c>
      <c r="H1" s="40" t="s">
        <v>269</v>
      </c>
      <c r="I1" s="40" t="s">
        <v>270</v>
      </c>
      <c r="J1" s="40" t="s">
        <v>271</v>
      </c>
      <c r="K1" s="40" t="s">
        <v>272</v>
      </c>
      <c r="L1" s="40" t="s">
        <v>273</v>
      </c>
      <c r="M1" s="40" t="s">
        <v>274</v>
      </c>
      <c r="N1" s="40" t="s">
        <v>276</v>
      </c>
      <c r="O1" s="40" t="s">
        <v>277</v>
      </c>
      <c r="P1" s="40" t="s">
        <v>278</v>
      </c>
      <c r="Q1" s="40" t="s">
        <v>279</v>
      </c>
      <c r="R1" s="40" t="s">
        <v>280</v>
      </c>
      <c r="S1" s="40" t="s">
        <v>281</v>
      </c>
      <c r="T1" s="40" t="s">
        <v>283</v>
      </c>
      <c r="U1" s="40" t="s">
        <v>284</v>
      </c>
      <c r="V1" s="38" t="s">
        <v>287</v>
      </c>
    </row>
    <row r="2" spans="1:22" x14ac:dyDescent="0.25">
      <c r="A2" s="29" t="s">
        <v>173</v>
      </c>
      <c r="B2" s="41">
        <v>1</v>
      </c>
      <c r="C2" s="41">
        <v>1</v>
      </c>
      <c r="D2" s="41">
        <v>1</v>
      </c>
      <c r="E2" s="41">
        <v>1</v>
      </c>
      <c r="F2" s="41">
        <v>1</v>
      </c>
      <c r="G2" s="41">
        <v>1</v>
      </c>
      <c r="H2" s="41">
        <v>1</v>
      </c>
      <c r="I2" s="41">
        <v>1</v>
      </c>
      <c r="J2" s="41">
        <v>1</v>
      </c>
      <c r="K2" s="41">
        <v>1</v>
      </c>
      <c r="L2" s="41">
        <v>1</v>
      </c>
      <c r="M2" s="41">
        <v>1</v>
      </c>
      <c r="N2" s="41">
        <v>1</v>
      </c>
      <c r="O2" s="41">
        <v>1</v>
      </c>
      <c r="P2" s="41">
        <v>1</v>
      </c>
      <c r="Q2" s="41">
        <v>1</v>
      </c>
      <c r="R2" s="41">
        <v>1</v>
      </c>
      <c r="S2" s="41">
        <v>1</v>
      </c>
      <c r="T2" s="41">
        <v>1</v>
      </c>
      <c r="U2" s="41">
        <v>1</v>
      </c>
      <c r="V2" s="36">
        <f>SUM(B2:U2)</f>
        <v>20</v>
      </c>
    </row>
    <row r="3" spans="1:22" x14ac:dyDescent="0.25">
      <c r="A3" s="29" t="s">
        <v>175</v>
      </c>
      <c r="B3" s="41">
        <v>1</v>
      </c>
      <c r="C3" s="41">
        <v>1</v>
      </c>
      <c r="D3" s="41">
        <v>1</v>
      </c>
      <c r="E3" s="41">
        <v>1</v>
      </c>
      <c r="F3" s="41">
        <v>1</v>
      </c>
      <c r="G3" s="41">
        <v>1</v>
      </c>
      <c r="H3" s="41">
        <v>1</v>
      </c>
      <c r="I3" s="41">
        <v>1</v>
      </c>
      <c r="J3" s="41">
        <v>1</v>
      </c>
      <c r="K3" s="41">
        <v>1</v>
      </c>
      <c r="L3" s="41">
        <v>1</v>
      </c>
      <c r="M3" s="41">
        <v>1</v>
      </c>
      <c r="N3" s="41">
        <v>1</v>
      </c>
      <c r="O3" s="41">
        <v>1</v>
      </c>
      <c r="P3" s="41">
        <v>1</v>
      </c>
      <c r="Q3" s="41">
        <v>1</v>
      </c>
      <c r="R3" s="41">
        <v>1</v>
      </c>
      <c r="S3" s="41">
        <v>1</v>
      </c>
      <c r="T3" s="41">
        <v>1</v>
      </c>
      <c r="U3" s="41">
        <v>1</v>
      </c>
      <c r="V3" s="36">
        <f t="shared" ref="V3:V61" si="0">SUM(B3:U3)</f>
        <v>20</v>
      </c>
    </row>
    <row r="4" spans="1:22" x14ac:dyDescent="0.25">
      <c r="A4" s="29" t="s">
        <v>177</v>
      </c>
      <c r="B4" s="41">
        <v>1</v>
      </c>
      <c r="C4" s="41">
        <v>1</v>
      </c>
      <c r="D4" s="41">
        <v>1</v>
      </c>
      <c r="E4" s="41">
        <v>1</v>
      </c>
      <c r="F4" s="41">
        <v>1</v>
      </c>
      <c r="G4" s="41">
        <v>1</v>
      </c>
      <c r="H4" s="41">
        <v>1</v>
      </c>
      <c r="I4" s="41">
        <v>1</v>
      </c>
      <c r="J4" s="41">
        <v>1</v>
      </c>
      <c r="K4" s="41">
        <v>1</v>
      </c>
      <c r="L4" s="41">
        <v>1</v>
      </c>
      <c r="M4" s="41">
        <v>1</v>
      </c>
      <c r="N4" s="41">
        <v>1</v>
      </c>
      <c r="O4" s="41">
        <v>1</v>
      </c>
      <c r="P4" s="41">
        <v>1</v>
      </c>
      <c r="Q4" s="41">
        <v>1</v>
      </c>
      <c r="R4" s="41">
        <v>1</v>
      </c>
      <c r="S4" s="41">
        <v>1</v>
      </c>
      <c r="T4" s="41">
        <v>1</v>
      </c>
      <c r="U4" s="41">
        <v>1</v>
      </c>
      <c r="V4" s="36">
        <f t="shared" si="0"/>
        <v>20</v>
      </c>
    </row>
    <row r="5" spans="1:22" x14ac:dyDescent="0.25">
      <c r="A5" s="29" t="s">
        <v>179</v>
      </c>
      <c r="B5" s="41">
        <v>1</v>
      </c>
      <c r="C5" s="41">
        <v>1</v>
      </c>
      <c r="D5" s="41">
        <v>1</v>
      </c>
      <c r="E5" s="41">
        <v>1</v>
      </c>
      <c r="F5" s="41">
        <v>1</v>
      </c>
      <c r="G5" s="41">
        <v>1</v>
      </c>
      <c r="H5" s="41">
        <v>1</v>
      </c>
      <c r="I5" s="41">
        <v>1</v>
      </c>
      <c r="J5" s="41">
        <v>1</v>
      </c>
      <c r="K5" s="41">
        <v>1</v>
      </c>
      <c r="L5" s="41">
        <v>1</v>
      </c>
      <c r="M5" s="41">
        <v>1</v>
      </c>
      <c r="N5" s="41">
        <v>1</v>
      </c>
      <c r="O5" s="41">
        <v>1</v>
      </c>
      <c r="P5" s="41">
        <v>1</v>
      </c>
      <c r="Q5" s="41">
        <v>1</v>
      </c>
      <c r="R5" s="41">
        <v>1</v>
      </c>
      <c r="S5" s="41">
        <v>1</v>
      </c>
      <c r="T5" s="41">
        <v>1</v>
      </c>
      <c r="U5" s="41">
        <v>1</v>
      </c>
      <c r="V5" s="36">
        <f t="shared" si="0"/>
        <v>20</v>
      </c>
    </row>
    <row r="6" spans="1:22" x14ac:dyDescent="0.25">
      <c r="A6" s="29" t="s">
        <v>181</v>
      </c>
      <c r="B6" s="41">
        <v>1</v>
      </c>
      <c r="C6" s="41">
        <v>1</v>
      </c>
      <c r="D6" s="41">
        <v>1</v>
      </c>
      <c r="E6" s="41">
        <v>1</v>
      </c>
      <c r="F6" s="41">
        <v>1</v>
      </c>
      <c r="G6" s="41">
        <v>1</v>
      </c>
      <c r="H6" s="41">
        <v>1</v>
      </c>
      <c r="I6" s="41">
        <v>1</v>
      </c>
      <c r="J6" s="41">
        <v>1</v>
      </c>
      <c r="K6" s="41">
        <v>1</v>
      </c>
      <c r="L6" s="41">
        <v>1</v>
      </c>
      <c r="M6" s="41">
        <v>1</v>
      </c>
      <c r="N6" s="41">
        <v>1</v>
      </c>
      <c r="O6" s="41">
        <v>1</v>
      </c>
      <c r="P6" s="41">
        <v>1</v>
      </c>
      <c r="Q6" s="41">
        <v>1</v>
      </c>
      <c r="R6" s="41">
        <v>1</v>
      </c>
      <c r="S6" s="41">
        <v>1</v>
      </c>
      <c r="T6" s="41">
        <v>1</v>
      </c>
      <c r="U6" s="41">
        <v>1</v>
      </c>
      <c r="V6" s="36">
        <f t="shared" si="0"/>
        <v>20</v>
      </c>
    </row>
    <row r="7" spans="1:22" x14ac:dyDescent="0.25">
      <c r="A7" s="29" t="s">
        <v>124</v>
      </c>
      <c r="B7" s="41">
        <v>1</v>
      </c>
      <c r="C7" s="41">
        <v>1</v>
      </c>
      <c r="D7" s="41">
        <v>1</v>
      </c>
      <c r="E7" s="41">
        <v>1</v>
      </c>
      <c r="F7" s="41">
        <v>1</v>
      </c>
      <c r="G7" s="41">
        <v>1</v>
      </c>
      <c r="H7" s="41">
        <v>1</v>
      </c>
      <c r="I7" s="41">
        <v>1</v>
      </c>
      <c r="J7" s="41">
        <v>1</v>
      </c>
      <c r="K7" s="41">
        <v>1</v>
      </c>
      <c r="L7" s="41">
        <v>1</v>
      </c>
      <c r="M7" s="41">
        <v>1</v>
      </c>
      <c r="N7" s="41">
        <v>1</v>
      </c>
      <c r="O7" s="41">
        <v>1</v>
      </c>
      <c r="P7" s="41">
        <v>1</v>
      </c>
      <c r="Q7" s="41">
        <v>1</v>
      </c>
      <c r="R7" s="41">
        <v>1</v>
      </c>
      <c r="S7" s="41">
        <v>1</v>
      </c>
      <c r="T7" s="41">
        <v>1</v>
      </c>
      <c r="U7" s="41">
        <v>1</v>
      </c>
      <c r="V7" s="36">
        <f t="shared" si="0"/>
        <v>20</v>
      </c>
    </row>
    <row r="8" spans="1:22" x14ac:dyDescent="0.25">
      <c r="A8" s="29" t="s">
        <v>184</v>
      </c>
      <c r="B8" s="41">
        <v>1</v>
      </c>
      <c r="C8" s="41">
        <v>1</v>
      </c>
      <c r="D8" s="41">
        <v>1</v>
      </c>
      <c r="E8" s="41">
        <v>1</v>
      </c>
      <c r="F8" s="41">
        <v>1</v>
      </c>
      <c r="G8" s="41">
        <v>1</v>
      </c>
      <c r="H8" s="41">
        <v>1</v>
      </c>
      <c r="I8" s="41">
        <v>1</v>
      </c>
      <c r="J8" s="41">
        <v>1</v>
      </c>
      <c r="K8" s="41">
        <v>1</v>
      </c>
      <c r="L8" s="41">
        <v>1</v>
      </c>
      <c r="M8" s="41">
        <v>1</v>
      </c>
      <c r="N8" s="41">
        <v>1</v>
      </c>
      <c r="O8" s="41">
        <v>1</v>
      </c>
      <c r="P8" s="41">
        <v>1</v>
      </c>
      <c r="Q8" s="41">
        <v>1</v>
      </c>
      <c r="R8" s="41">
        <v>1</v>
      </c>
      <c r="S8" s="41">
        <v>1</v>
      </c>
      <c r="T8" s="41">
        <v>1</v>
      </c>
      <c r="U8" s="41">
        <v>1</v>
      </c>
      <c r="V8" s="36">
        <f t="shared" si="0"/>
        <v>20</v>
      </c>
    </row>
    <row r="9" spans="1:22" x14ac:dyDescent="0.25">
      <c r="A9" s="29" t="s">
        <v>185</v>
      </c>
      <c r="B9" s="41">
        <v>1</v>
      </c>
      <c r="C9" s="41">
        <v>1</v>
      </c>
      <c r="D9" s="41">
        <v>1</v>
      </c>
      <c r="E9" s="41">
        <v>1</v>
      </c>
      <c r="F9" s="41">
        <v>1</v>
      </c>
      <c r="G9" s="41">
        <v>1</v>
      </c>
      <c r="H9" s="41">
        <v>1</v>
      </c>
      <c r="I9" s="41">
        <v>1</v>
      </c>
      <c r="J9" s="41">
        <v>1</v>
      </c>
      <c r="K9" s="41">
        <v>1</v>
      </c>
      <c r="L9" s="41">
        <v>1</v>
      </c>
      <c r="M9" s="41">
        <v>1</v>
      </c>
      <c r="N9" s="41">
        <v>1</v>
      </c>
      <c r="O9" s="41">
        <v>1</v>
      </c>
      <c r="P9" s="41">
        <v>1</v>
      </c>
      <c r="Q9" s="41">
        <v>1</v>
      </c>
      <c r="R9" s="41">
        <v>0</v>
      </c>
      <c r="S9" s="41">
        <v>0</v>
      </c>
      <c r="T9" s="41">
        <v>0</v>
      </c>
      <c r="U9" s="41">
        <v>0</v>
      </c>
      <c r="V9" s="36">
        <f t="shared" si="0"/>
        <v>16</v>
      </c>
    </row>
    <row r="10" spans="1:22" x14ac:dyDescent="0.25">
      <c r="A10" s="29" t="s">
        <v>138</v>
      </c>
      <c r="B10" s="41">
        <v>1</v>
      </c>
      <c r="C10" s="41">
        <v>1</v>
      </c>
      <c r="D10" s="41">
        <v>1</v>
      </c>
      <c r="E10" s="41">
        <v>1</v>
      </c>
      <c r="F10" s="41">
        <v>1</v>
      </c>
      <c r="G10" s="41">
        <v>1</v>
      </c>
      <c r="H10" s="41">
        <v>1</v>
      </c>
      <c r="I10" s="41">
        <v>1</v>
      </c>
      <c r="J10" s="41">
        <v>1</v>
      </c>
      <c r="K10" s="41">
        <v>1</v>
      </c>
      <c r="L10" s="41">
        <v>0</v>
      </c>
      <c r="M10" s="41">
        <v>1</v>
      </c>
      <c r="N10" s="41">
        <v>1</v>
      </c>
      <c r="O10" s="41">
        <v>1</v>
      </c>
      <c r="P10" s="41">
        <v>1</v>
      </c>
      <c r="Q10" s="41">
        <v>1</v>
      </c>
      <c r="R10" s="41">
        <v>1</v>
      </c>
      <c r="S10" s="41">
        <v>1</v>
      </c>
      <c r="T10" s="41">
        <v>1</v>
      </c>
      <c r="U10" s="41">
        <v>1</v>
      </c>
      <c r="V10" s="36">
        <f t="shared" si="0"/>
        <v>19</v>
      </c>
    </row>
    <row r="11" spans="1:22" x14ac:dyDescent="0.25">
      <c r="A11" s="29" t="s">
        <v>188</v>
      </c>
      <c r="B11" s="41">
        <v>1</v>
      </c>
      <c r="C11" s="41">
        <v>1</v>
      </c>
      <c r="D11" s="41">
        <v>1</v>
      </c>
      <c r="E11" s="41">
        <v>1</v>
      </c>
      <c r="F11" s="41">
        <v>1</v>
      </c>
      <c r="G11" s="41">
        <v>1</v>
      </c>
      <c r="H11" s="41">
        <v>1</v>
      </c>
      <c r="I11" s="41">
        <v>0</v>
      </c>
      <c r="J11" s="41">
        <v>1</v>
      </c>
      <c r="K11" s="41">
        <v>1</v>
      </c>
      <c r="L11" s="41">
        <v>1</v>
      </c>
      <c r="M11" s="41">
        <v>1</v>
      </c>
      <c r="N11" s="41">
        <v>1</v>
      </c>
      <c r="O11" s="41">
        <v>1</v>
      </c>
      <c r="P11" s="41">
        <v>1</v>
      </c>
      <c r="Q11" s="41">
        <v>1</v>
      </c>
      <c r="R11" s="41">
        <v>1</v>
      </c>
      <c r="S11" s="41">
        <v>1</v>
      </c>
      <c r="T11" s="41">
        <v>1</v>
      </c>
      <c r="U11" s="41">
        <v>1</v>
      </c>
      <c r="V11" s="36">
        <f t="shared" si="0"/>
        <v>19</v>
      </c>
    </row>
    <row r="12" spans="1:22" x14ac:dyDescent="0.25">
      <c r="A12" s="29" t="s">
        <v>190</v>
      </c>
      <c r="B12" s="41">
        <v>1</v>
      </c>
      <c r="C12" s="41">
        <v>1</v>
      </c>
      <c r="D12" s="41">
        <v>1</v>
      </c>
      <c r="E12" s="41">
        <v>1</v>
      </c>
      <c r="F12" s="41">
        <v>1</v>
      </c>
      <c r="G12" s="41">
        <v>1</v>
      </c>
      <c r="H12" s="41">
        <v>1</v>
      </c>
      <c r="I12" s="41">
        <v>1</v>
      </c>
      <c r="J12" s="41">
        <v>1</v>
      </c>
      <c r="K12" s="41">
        <v>1</v>
      </c>
      <c r="L12" s="41">
        <v>1</v>
      </c>
      <c r="M12" s="41">
        <v>1</v>
      </c>
      <c r="N12" s="41">
        <v>1</v>
      </c>
      <c r="O12" s="41">
        <v>1</v>
      </c>
      <c r="P12" s="41">
        <v>1</v>
      </c>
      <c r="Q12" s="41">
        <v>1</v>
      </c>
      <c r="R12" s="41">
        <v>1</v>
      </c>
      <c r="S12" s="41">
        <v>1</v>
      </c>
      <c r="T12" s="41">
        <v>1</v>
      </c>
      <c r="U12" s="41">
        <v>1</v>
      </c>
      <c r="V12" s="36">
        <f t="shared" si="0"/>
        <v>20</v>
      </c>
    </row>
    <row r="13" spans="1:22" x14ac:dyDescent="0.25">
      <c r="A13" s="29" t="s">
        <v>191</v>
      </c>
      <c r="B13" s="41">
        <v>1</v>
      </c>
      <c r="C13" s="41">
        <v>1</v>
      </c>
      <c r="D13" s="41">
        <v>1</v>
      </c>
      <c r="E13" s="41">
        <v>1</v>
      </c>
      <c r="F13" s="41">
        <v>1</v>
      </c>
      <c r="G13" s="41">
        <v>1</v>
      </c>
      <c r="H13" s="41">
        <v>1</v>
      </c>
      <c r="I13" s="41">
        <v>1</v>
      </c>
      <c r="J13" s="41">
        <v>1</v>
      </c>
      <c r="K13" s="41">
        <v>1</v>
      </c>
      <c r="L13" s="41">
        <v>1</v>
      </c>
      <c r="M13" s="41">
        <v>1</v>
      </c>
      <c r="N13" s="41">
        <v>1</v>
      </c>
      <c r="O13" s="41">
        <v>1</v>
      </c>
      <c r="P13" s="41">
        <v>1</v>
      </c>
      <c r="Q13" s="41">
        <v>1</v>
      </c>
      <c r="R13" s="41">
        <v>1</v>
      </c>
      <c r="S13" s="41">
        <v>0</v>
      </c>
      <c r="T13" s="41">
        <v>0</v>
      </c>
      <c r="U13" s="41">
        <v>1</v>
      </c>
      <c r="V13" s="36">
        <f t="shared" si="0"/>
        <v>18</v>
      </c>
    </row>
    <row r="14" spans="1:22" x14ac:dyDescent="0.25">
      <c r="A14" s="29" t="s">
        <v>193</v>
      </c>
      <c r="B14" s="41">
        <v>1</v>
      </c>
      <c r="C14" s="41">
        <v>1</v>
      </c>
      <c r="D14" s="41">
        <v>1</v>
      </c>
      <c r="E14" s="41">
        <v>1</v>
      </c>
      <c r="F14" s="41">
        <v>1</v>
      </c>
      <c r="G14" s="41">
        <v>1</v>
      </c>
      <c r="H14" s="41">
        <v>1</v>
      </c>
      <c r="I14" s="41">
        <v>1</v>
      </c>
      <c r="J14" s="41">
        <v>1</v>
      </c>
      <c r="K14" s="41">
        <v>1</v>
      </c>
      <c r="L14" s="41">
        <v>1</v>
      </c>
      <c r="M14" s="41">
        <v>1</v>
      </c>
      <c r="N14" s="41">
        <v>1</v>
      </c>
      <c r="O14" s="41">
        <v>1</v>
      </c>
      <c r="P14" s="41">
        <v>1</v>
      </c>
      <c r="Q14" s="41">
        <v>1</v>
      </c>
      <c r="R14" s="41">
        <v>1</v>
      </c>
      <c r="S14" s="41">
        <v>1</v>
      </c>
      <c r="T14" s="41">
        <v>1</v>
      </c>
      <c r="U14" s="41">
        <v>1</v>
      </c>
      <c r="V14" s="36">
        <f t="shared" si="0"/>
        <v>20</v>
      </c>
    </row>
    <row r="15" spans="1:22" ht="25" x14ac:dyDescent="0.25">
      <c r="A15" s="29" t="s">
        <v>195</v>
      </c>
      <c r="B15" s="41">
        <v>1</v>
      </c>
      <c r="C15" s="41">
        <v>1</v>
      </c>
      <c r="D15" s="41">
        <v>1</v>
      </c>
      <c r="E15" s="41">
        <v>1</v>
      </c>
      <c r="F15" s="41">
        <v>1</v>
      </c>
      <c r="G15" s="41">
        <v>1</v>
      </c>
      <c r="H15" s="41">
        <v>1</v>
      </c>
      <c r="I15" s="41">
        <v>1</v>
      </c>
      <c r="J15" s="41">
        <v>1</v>
      </c>
      <c r="K15" s="41">
        <v>1</v>
      </c>
      <c r="L15" s="41">
        <v>1</v>
      </c>
      <c r="M15" s="41">
        <v>1</v>
      </c>
      <c r="N15" s="41">
        <v>1</v>
      </c>
      <c r="O15" s="41">
        <v>1</v>
      </c>
      <c r="P15" s="41">
        <v>1</v>
      </c>
      <c r="Q15" s="41">
        <v>1</v>
      </c>
      <c r="R15" s="41">
        <v>1</v>
      </c>
      <c r="S15" s="41">
        <v>1</v>
      </c>
      <c r="T15" s="41">
        <v>1</v>
      </c>
      <c r="U15" s="41">
        <v>1</v>
      </c>
      <c r="V15" s="36">
        <f t="shared" si="0"/>
        <v>20</v>
      </c>
    </row>
    <row r="16" spans="1:22" x14ac:dyDescent="0.25">
      <c r="A16" s="29" t="s">
        <v>196</v>
      </c>
      <c r="B16" s="41">
        <v>1</v>
      </c>
      <c r="C16" s="41">
        <v>1</v>
      </c>
      <c r="D16" s="41">
        <v>1</v>
      </c>
      <c r="E16" s="41">
        <v>1</v>
      </c>
      <c r="F16" s="41">
        <v>1</v>
      </c>
      <c r="G16" s="41">
        <v>1</v>
      </c>
      <c r="H16" s="41">
        <v>1</v>
      </c>
      <c r="I16" s="41">
        <v>1</v>
      </c>
      <c r="J16" s="41">
        <v>1</v>
      </c>
      <c r="K16" s="41">
        <v>1</v>
      </c>
      <c r="L16" s="41">
        <v>1</v>
      </c>
      <c r="M16" s="41">
        <v>1</v>
      </c>
      <c r="N16" s="41">
        <v>1</v>
      </c>
      <c r="O16" s="41">
        <v>1</v>
      </c>
      <c r="P16" s="41">
        <v>1</v>
      </c>
      <c r="Q16" s="41">
        <v>1</v>
      </c>
      <c r="R16" s="41">
        <v>1</v>
      </c>
      <c r="S16" s="41">
        <v>1</v>
      </c>
      <c r="T16" s="41">
        <v>1</v>
      </c>
      <c r="U16" s="41">
        <v>1</v>
      </c>
      <c r="V16" s="36">
        <f t="shared" si="0"/>
        <v>20</v>
      </c>
    </row>
    <row r="17" spans="1:22" x14ac:dyDescent="0.25">
      <c r="A17" s="29" t="s">
        <v>197</v>
      </c>
      <c r="B17" s="41">
        <v>1</v>
      </c>
      <c r="C17" s="41">
        <v>1</v>
      </c>
      <c r="D17" s="41">
        <v>1</v>
      </c>
      <c r="E17" s="41">
        <v>1</v>
      </c>
      <c r="F17" s="41">
        <v>1</v>
      </c>
      <c r="G17" s="41">
        <v>1</v>
      </c>
      <c r="H17" s="41">
        <v>1</v>
      </c>
      <c r="I17" s="41">
        <v>1</v>
      </c>
      <c r="J17" s="41">
        <v>1</v>
      </c>
      <c r="K17" s="41">
        <v>1</v>
      </c>
      <c r="L17" s="41">
        <v>1</v>
      </c>
      <c r="M17" s="41">
        <v>1</v>
      </c>
      <c r="N17" s="41">
        <v>1</v>
      </c>
      <c r="O17" s="41">
        <v>1</v>
      </c>
      <c r="P17" s="41">
        <v>1</v>
      </c>
      <c r="Q17" s="41">
        <v>1</v>
      </c>
      <c r="R17" s="41">
        <v>1</v>
      </c>
      <c r="S17" s="41">
        <v>1</v>
      </c>
      <c r="T17" s="41">
        <v>1</v>
      </c>
      <c r="U17" s="41">
        <v>1</v>
      </c>
      <c r="V17" s="36">
        <f t="shared" si="0"/>
        <v>20</v>
      </c>
    </row>
    <row r="18" spans="1:22" ht="25" x14ac:dyDescent="0.25">
      <c r="A18" s="29" t="s">
        <v>199</v>
      </c>
      <c r="B18" s="41">
        <v>1</v>
      </c>
      <c r="C18" s="41">
        <v>1</v>
      </c>
      <c r="D18" s="41">
        <v>1</v>
      </c>
      <c r="E18" s="41">
        <v>1</v>
      </c>
      <c r="F18" s="41">
        <v>1</v>
      </c>
      <c r="G18" s="41">
        <v>1</v>
      </c>
      <c r="H18" s="41">
        <v>1</v>
      </c>
      <c r="I18" s="41">
        <v>1</v>
      </c>
      <c r="J18" s="41">
        <v>0</v>
      </c>
      <c r="K18" s="41">
        <v>1</v>
      </c>
      <c r="L18" s="41">
        <v>1</v>
      </c>
      <c r="M18" s="41">
        <v>1</v>
      </c>
      <c r="N18" s="41">
        <v>1</v>
      </c>
      <c r="O18" s="41">
        <v>1</v>
      </c>
      <c r="P18" s="41">
        <v>1</v>
      </c>
      <c r="Q18" s="41">
        <v>1</v>
      </c>
      <c r="R18" s="41">
        <v>1</v>
      </c>
      <c r="S18" s="41">
        <v>1</v>
      </c>
      <c r="T18" s="41">
        <v>1</v>
      </c>
      <c r="U18" s="41">
        <v>1</v>
      </c>
      <c r="V18" s="36">
        <f t="shared" si="0"/>
        <v>19</v>
      </c>
    </row>
    <row r="19" spans="1:22" x14ac:dyDescent="0.25">
      <c r="A19" s="29" t="s">
        <v>108</v>
      </c>
      <c r="B19" s="41">
        <v>1</v>
      </c>
      <c r="C19" s="41">
        <v>1</v>
      </c>
      <c r="D19" s="41">
        <v>1</v>
      </c>
      <c r="E19" s="41">
        <v>1</v>
      </c>
      <c r="F19" s="41">
        <v>1</v>
      </c>
      <c r="G19" s="41">
        <v>1</v>
      </c>
      <c r="H19" s="41">
        <v>1</v>
      </c>
      <c r="I19" s="41">
        <v>1</v>
      </c>
      <c r="J19" s="41">
        <v>1</v>
      </c>
      <c r="K19" s="41">
        <v>1</v>
      </c>
      <c r="L19" s="41">
        <v>1</v>
      </c>
      <c r="M19" s="41">
        <v>1</v>
      </c>
      <c r="N19" s="41">
        <v>1</v>
      </c>
      <c r="O19" s="41">
        <v>1</v>
      </c>
      <c r="P19" s="41">
        <v>1</v>
      </c>
      <c r="Q19" s="41">
        <v>1</v>
      </c>
      <c r="R19" s="41">
        <v>1</v>
      </c>
      <c r="S19" s="41">
        <v>1</v>
      </c>
      <c r="T19" s="41">
        <v>1</v>
      </c>
      <c r="U19" s="41">
        <v>1</v>
      </c>
      <c r="V19" s="36">
        <f t="shared" si="0"/>
        <v>20</v>
      </c>
    </row>
    <row r="20" spans="1:22" x14ac:dyDescent="0.25">
      <c r="A20" s="29" t="s">
        <v>200</v>
      </c>
      <c r="B20" s="41">
        <v>1</v>
      </c>
      <c r="C20" s="41">
        <v>1</v>
      </c>
      <c r="D20" s="41">
        <v>1</v>
      </c>
      <c r="E20" s="41">
        <v>1</v>
      </c>
      <c r="F20" s="41">
        <v>1</v>
      </c>
      <c r="G20" s="41">
        <v>1</v>
      </c>
      <c r="H20" s="41">
        <v>1</v>
      </c>
      <c r="I20" s="41">
        <v>1</v>
      </c>
      <c r="J20" s="41">
        <v>1</v>
      </c>
      <c r="K20" s="41">
        <v>1</v>
      </c>
      <c r="L20" s="41">
        <v>1</v>
      </c>
      <c r="M20" s="41">
        <v>1</v>
      </c>
      <c r="N20" s="41">
        <v>1</v>
      </c>
      <c r="O20" s="41">
        <v>1</v>
      </c>
      <c r="P20" s="41">
        <v>1</v>
      </c>
      <c r="Q20" s="41">
        <v>1</v>
      </c>
      <c r="R20" s="41">
        <v>1</v>
      </c>
      <c r="S20" s="41">
        <v>1</v>
      </c>
      <c r="T20" s="41">
        <v>1</v>
      </c>
      <c r="U20" s="41">
        <v>1</v>
      </c>
      <c r="V20" s="36">
        <f t="shared" si="0"/>
        <v>20</v>
      </c>
    </row>
    <row r="21" spans="1:22" x14ac:dyDescent="0.25">
      <c r="A21" s="29" t="s">
        <v>202</v>
      </c>
      <c r="B21" s="41">
        <v>1</v>
      </c>
      <c r="C21" s="41">
        <v>1</v>
      </c>
      <c r="D21" s="41">
        <v>1</v>
      </c>
      <c r="E21" s="41">
        <v>1</v>
      </c>
      <c r="F21" s="41">
        <v>0</v>
      </c>
      <c r="G21" s="41">
        <v>1</v>
      </c>
      <c r="H21" s="41">
        <v>1</v>
      </c>
      <c r="I21" s="41">
        <v>1</v>
      </c>
      <c r="J21" s="41">
        <v>1</v>
      </c>
      <c r="K21" s="41">
        <v>1</v>
      </c>
      <c r="L21" s="41">
        <v>1</v>
      </c>
      <c r="M21" s="41">
        <v>0</v>
      </c>
      <c r="N21" s="41">
        <v>1</v>
      </c>
      <c r="O21" s="41">
        <v>1</v>
      </c>
      <c r="P21" s="41">
        <v>1</v>
      </c>
      <c r="Q21" s="41">
        <v>1</v>
      </c>
      <c r="R21" s="41">
        <v>1</v>
      </c>
      <c r="S21" s="41">
        <v>1</v>
      </c>
      <c r="T21" s="41">
        <v>1</v>
      </c>
      <c r="U21" s="41">
        <v>1</v>
      </c>
      <c r="V21" s="36">
        <f t="shared" si="0"/>
        <v>18</v>
      </c>
    </row>
    <row r="22" spans="1:22" x14ac:dyDescent="0.25">
      <c r="A22" s="29" t="s">
        <v>203</v>
      </c>
      <c r="B22" s="41">
        <v>1</v>
      </c>
      <c r="C22" s="41">
        <v>1</v>
      </c>
      <c r="D22" s="41">
        <v>1</v>
      </c>
      <c r="E22" s="41">
        <v>1</v>
      </c>
      <c r="F22" s="41">
        <v>1</v>
      </c>
      <c r="G22" s="41">
        <v>1</v>
      </c>
      <c r="H22" s="41">
        <v>1</v>
      </c>
      <c r="I22" s="41">
        <v>1</v>
      </c>
      <c r="J22" s="41">
        <v>1</v>
      </c>
      <c r="K22" s="41">
        <v>1</v>
      </c>
      <c r="L22" s="41">
        <v>1</v>
      </c>
      <c r="M22" s="41">
        <v>1</v>
      </c>
      <c r="N22" s="41">
        <v>1</v>
      </c>
      <c r="O22" s="41">
        <v>1</v>
      </c>
      <c r="P22" s="41">
        <v>1</v>
      </c>
      <c r="Q22" s="41">
        <v>1</v>
      </c>
      <c r="R22" s="41">
        <v>1</v>
      </c>
      <c r="S22" s="41">
        <v>1</v>
      </c>
      <c r="T22" s="41">
        <v>1</v>
      </c>
      <c r="U22" s="41">
        <v>1</v>
      </c>
      <c r="V22" s="36">
        <f t="shared" si="0"/>
        <v>20</v>
      </c>
    </row>
    <row r="23" spans="1:22" x14ac:dyDescent="0.25">
      <c r="A23" s="29" t="s">
        <v>205</v>
      </c>
      <c r="B23" s="41">
        <v>1</v>
      </c>
      <c r="C23" s="41">
        <v>1</v>
      </c>
      <c r="D23" s="41">
        <v>1</v>
      </c>
      <c r="E23" s="41">
        <v>1</v>
      </c>
      <c r="F23" s="41">
        <v>1</v>
      </c>
      <c r="G23" s="41">
        <v>1</v>
      </c>
      <c r="H23" s="41">
        <v>1</v>
      </c>
      <c r="I23" s="41">
        <v>1</v>
      </c>
      <c r="J23" s="41">
        <v>1</v>
      </c>
      <c r="K23" s="41">
        <v>1</v>
      </c>
      <c r="L23" s="41">
        <v>1</v>
      </c>
      <c r="M23" s="41">
        <v>1</v>
      </c>
      <c r="N23" s="41">
        <v>1</v>
      </c>
      <c r="O23" s="41">
        <v>1</v>
      </c>
      <c r="P23" s="41">
        <v>1</v>
      </c>
      <c r="Q23" s="41">
        <v>1</v>
      </c>
      <c r="R23" s="41">
        <v>1</v>
      </c>
      <c r="S23" s="41">
        <v>1</v>
      </c>
      <c r="T23" s="41">
        <v>1</v>
      </c>
      <c r="U23" s="41">
        <v>1</v>
      </c>
      <c r="V23" s="36">
        <f t="shared" si="0"/>
        <v>20</v>
      </c>
    </row>
    <row r="24" spans="1:22" x14ac:dyDescent="0.25">
      <c r="A24" s="29" t="s">
        <v>206</v>
      </c>
      <c r="B24" s="41">
        <v>1</v>
      </c>
      <c r="C24" s="41">
        <v>1</v>
      </c>
      <c r="D24" s="41">
        <v>1</v>
      </c>
      <c r="E24" s="41">
        <v>1</v>
      </c>
      <c r="F24" s="41">
        <v>1</v>
      </c>
      <c r="G24" s="41">
        <v>1</v>
      </c>
      <c r="H24" s="41">
        <v>1</v>
      </c>
      <c r="I24" s="41">
        <v>1</v>
      </c>
      <c r="J24" s="41">
        <v>1</v>
      </c>
      <c r="K24" s="41">
        <v>1</v>
      </c>
      <c r="L24" s="41">
        <v>1</v>
      </c>
      <c r="M24" s="41">
        <v>1</v>
      </c>
      <c r="N24" s="41">
        <v>1</v>
      </c>
      <c r="O24" s="41">
        <v>1</v>
      </c>
      <c r="P24" s="41">
        <v>1</v>
      </c>
      <c r="Q24" s="41">
        <v>1</v>
      </c>
      <c r="R24" s="41">
        <v>1</v>
      </c>
      <c r="S24" s="41">
        <v>1</v>
      </c>
      <c r="T24" s="41">
        <v>1</v>
      </c>
      <c r="U24" s="41">
        <v>1</v>
      </c>
      <c r="V24" s="36">
        <f t="shared" si="0"/>
        <v>20</v>
      </c>
    </row>
    <row r="25" spans="1:22" x14ac:dyDescent="0.25">
      <c r="A25" s="29" t="s">
        <v>207</v>
      </c>
      <c r="B25" s="41">
        <v>1</v>
      </c>
      <c r="C25" s="41">
        <v>0</v>
      </c>
      <c r="D25" s="41">
        <v>1</v>
      </c>
      <c r="E25" s="41">
        <v>1</v>
      </c>
      <c r="F25" s="41">
        <v>1</v>
      </c>
      <c r="G25" s="41">
        <v>1</v>
      </c>
      <c r="H25" s="41">
        <v>1</v>
      </c>
      <c r="I25" s="41">
        <v>0</v>
      </c>
      <c r="J25" s="41">
        <v>1</v>
      </c>
      <c r="K25" s="41">
        <v>1</v>
      </c>
      <c r="L25" s="41">
        <v>1</v>
      </c>
      <c r="M25" s="41">
        <v>0</v>
      </c>
      <c r="N25" s="41">
        <v>1</v>
      </c>
      <c r="O25" s="41">
        <v>1</v>
      </c>
      <c r="P25" s="41">
        <v>1</v>
      </c>
      <c r="Q25" s="41">
        <v>1</v>
      </c>
      <c r="R25" s="41">
        <v>0</v>
      </c>
      <c r="S25" s="41">
        <v>1</v>
      </c>
      <c r="T25" s="41">
        <v>1</v>
      </c>
      <c r="U25" s="41">
        <v>1</v>
      </c>
      <c r="V25" s="36">
        <f t="shared" si="0"/>
        <v>16</v>
      </c>
    </row>
    <row r="26" spans="1:22" x14ac:dyDescent="0.25">
      <c r="A26" s="29" t="s">
        <v>208</v>
      </c>
      <c r="B26" s="41">
        <v>1</v>
      </c>
      <c r="C26" s="41">
        <v>1</v>
      </c>
      <c r="D26" s="41">
        <v>1</v>
      </c>
      <c r="E26" s="41">
        <v>1</v>
      </c>
      <c r="F26" s="41">
        <v>1</v>
      </c>
      <c r="G26" s="41">
        <v>1</v>
      </c>
      <c r="H26" s="41">
        <v>1</v>
      </c>
      <c r="I26" s="41">
        <v>1</v>
      </c>
      <c r="J26" s="41">
        <v>1</v>
      </c>
      <c r="K26" s="41">
        <v>1</v>
      </c>
      <c r="L26" s="41">
        <v>1</v>
      </c>
      <c r="M26" s="41">
        <v>1</v>
      </c>
      <c r="N26" s="41">
        <v>1</v>
      </c>
      <c r="O26" s="41">
        <v>1</v>
      </c>
      <c r="P26" s="41">
        <v>1</v>
      </c>
      <c r="Q26" s="41">
        <v>1</v>
      </c>
      <c r="R26" s="41">
        <v>1</v>
      </c>
      <c r="S26" s="41">
        <v>1</v>
      </c>
      <c r="T26" s="41">
        <v>1</v>
      </c>
      <c r="U26" s="41">
        <v>1</v>
      </c>
      <c r="V26" s="36">
        <f t="shared" si="0"/>
        <v>20</v>
      </c>
    </row>
    <row r="27" spans="1:22" ht="25" x14ac:dyDescent="0.25">
      <c r="A27" s="29" t="s">
        <v>210</v>
      </c>
      <c r="B27" s="41">
        <v>1</v>
      </c>
      <c r="C27" s="41">
        <v>1</v>
      </c>
      <c r="D27" s="41">
        <v>1</v>
      </c>
      <c r="E27" s="41">
        <v>1</v>
      </c>
      <c r="F27" s="41">
        <v>1</v>
      </c>
      <c r="G27" s="41">
        <v>1</v>
      </c>
      <c r="H27" s="41">
        <v>1</v>
      </c>
      <c r="I27" s="41">
        <v>1</v>
      </c>
      <c r="J27" s="41">
        <v>0</v>
      </c>
      <c r="K27" s="41">
        <v>1</v>
      </c>
      <c r="L27" s="41">
        <v>1</v>
      </c>
      <c r="M27" s="41">
        <v>1</v>
      </c>
      <c r="N27" s="41">
        <v>1</v>
      </c>
      <c r="O27" s="41">
        <v>1</v>
      </c>
      <c r="P27" s="41">
        <v>1</v>
      </c>
      <c r="Q27" s="41">
        <v>0</v>
      </c>
      <c r="R27" s="41">
        <v>1</v>
      </c>
      <c r="S27" s="41">
        <v>0</v>
      </c>
      <c r="T27" s="41">
        <v>1</v>
      </c>
      <c r="U27" s="41">
        <v>1</v>
      </c>
      <c r="V27" s="36">
        <f t="shared" si="0"/>
        <v>17</v>
      </c>
    </row>
    <row r="28" spans="1:22" x14ac:dyDescent="0.25">
      <c r="A28" s="29" t="s">
        <v>212</v>
      </c>
      <c r="B28" s="41">
        <v>1</v>
      </c>
      <c r="C28" s="41">
        <v>1</v>
      </c>
      <c r="D28" s="41">
        <v>1</v>
      </c>
      <c r="E28" s="41">
        <v>1</v>
      </c>
      <c r="F28" s="41">
        <v>1</v>
      </c>
      <c r="G28" s="41">
        <v>1</v>
      </c>
      <c r="H28" s="41">
        <v>1</v>
      </c>
      <c r="I28" s="41">
        <v>1</v>
      </c>
      <c r="J28" s="41">
        <v>1</v>
      </c>
      <c r="K28" s="41">
        <v>1</v>
      </c>
      <c r="L28" s="41">
        <v>1</v>
      </c>
      <c r="M28" s="41">
        <v>0</v>
      </c>
      <c r="N28" s="41">
        <v>1</v>
      </c>
      <c r="O28" s="41">
        <v>1</v>
      </c>
      <c r="P28" s="41">
        <v>1</v>
      </c>
      <c r="Q28" s="41">
        <v>1</v>
      </c>
      <c r="R28" s="41">
        <v>1</v>
      </c>
      <c r="S28" s="41">
        <v>1</v>
      </c>
      <c r="T28" s="41">
        <v>1</v>
      </c>
      <c r="U28" s="41">
        <v>1</v>
      </c>
      <c r="V28" s="36">
        <f t="shared" si="0"/>
        <v>19</v>
      </c>
    </row>
    <row r="29" spans="1:22" x14ac:dyDescent="0.25">
      <c r="A29" s="29" t="s">
        <v>214</v>
      </c>
      <c r="B29" s="41">
        <v>1</v>
      </c>
      <c r="C29" s="41">
        <v>1</v>
      </c>
      <c r="D29" s="41">
        <v>1</v>
      </c>
      <c r="E29" s="41">
        <v>1</v>
      </c>
      <c r="F29" s="41">
        <v>1</v>
      </c>
      <c r="G29" s="41">
        <v>1</v>
      </c>
      <c r="H29" s="41">
        <v>0</v>
      </c>
      <c r="I29" s="41">
        <v>1</v>
      </c>
      <c r="J29" s="41">
        <v>1</v>
      </c>
      <c r="K29" s="41">
        <v>1</v>
      </c>
      <c r="L29" s="41">
        <v>1</v>
      </c>
      <c r="M29" s="41">
        <v>1</v>
      </c>
      <c r="N29" s="41">
        <v>1</v>
      </c>
      <c r="O29" s="41">
        <v>1</v>
      </c>
      <c r="P29" s="41">
        <v>1</v>
      </c>
      <c r="Q29" s="41">
        <v>1</v>
      </c>
      <c r="R29" s="41">
        <v>1</v>
      </c>
      <c r="S29" s="41">
        <v>1</v>
      </c>
      <c r="T29" s="41">
        <v>1</v>
      </c>
      <c r="U29" s="41">
        <v>1</v>
      </c>
      <c r="V29" s="36">
        <f t="shared" si="0"/>
        <v>19</v>
      </c>
    </row>
    <row r="30" spans="1:22" x14ac:dyDescent="0.25">
      <c r="A30" s="29" t="s">
        <v>216</v>
      </c>
      <c r="B30" s="41">
        <v>1</v>
      </c>
      <c r="C30" s="41">
        <v>1</v>
      </c>
      <c r="D30" s="41">
        <v>1</v>
      </c>
      <c r="E30" s="41">
        <v>1</v>
      </c>
      <c r="F30" s="41">
        <v>1</v>
      </c>
      <c r="G30" s="41">
        <v>1</v>
      </c>
      <c r="H30" s="41">
        <v>1</v>
      </c>
      <c r="I30" s="41">
        <v>1</v>
      </c>
      <c r="J30" s="41">
        <v>1</v>
      </c>
      <c r="K30" s="41">
        <v>1</v>
      </c>
      <c r="L30" s="41">
        <v>0</v>
      </c>
      <c r="M30" s="41">
        <v>1</v>
      </c>
      <c r="N30" s="41">
        <v>1</v>
      </c>
      <c r="O30" s="41">
        <v>1</v>
      </c>
      <c r="P30" s="41">
        <v>1</v>
      </c>
      <c r="Q30" s="41">
        <v>1</v>
      </c>
      <c r="R30" s="41">
        <v>1</v>
      </c>
      <c r="S30" s="41">
        <v>1</v>
      </c>
      <c r="T30" s="41">
        <v>1</v>
      </c>
      <c r="U30" s="41">
        <v>1</v>
      </c>
      <c r="V30" s="36">
        <f t="shared" si="0"/>
        <v>19</v>
      </c>
    </row>
    <row r="31" spans="1:22" x14ac:dyDescent="0.25">
      <c r="A31" s="29" t="s">
        <v>218</v>
      </c>
      <c r="B31" s="41">
        <v>1</v>
      </c>
      <c r="C31" s="41">
        <v>1</v>
      </c>
      <c r="D31" s="41">
        <v>1</v>
      </c>
      <c r="E31" s="41">
        <v>1</v>
      </c>
      <c r="F31" s="41">
        <v>1</v>
      </c>
      <c r="G31" s="41">
        <v>1</v>
      </c>
      <c r="H31" s="41">
        <v>0</v>
      </c>
      <c r="I31" s="41">
        <v>1</v>
      </c>
      <c r="J31" s="41">
        <v>1</v>
      </c>
      <c r="K31" s="41">
        <v>1</v>
      </c>
      <c r="L31" s="41">
        <v>1</v>
      </c>
      <c r="M31" s="41">
        <v>1</v>
      </c>
      <c r="N31" s="41">
        <v>1</v>
      </c>
      <c r="O31" s="41">
        <v>1</v>
      </c>
      <c r="P31" s="41">
        <v>1</v>
      </c>
      <c r="Q31" s="41">
        <v>0</v>
      </c>
      <c r="R31" s="41">
        <v>1</v>
      </c>
      <c r="S31" s="41">
        <v>1</v>
      </c>
      <c r="T31" s="41">
        <v>1</v>
      </c>
      <c r="U31" s="41">
        <v>1</v>
      </c>
      <c r="V31" s="36">
        <f t="shared" si="0"/>
        <v>18</v>
      </c>
    </row>
    <row r="32" spans="1:22" x14ac:dyDescent="0.25">
      <c r="A32" s="29" t="s">
        <v>147</v>
      </c>
      <c r="B32" s="41">
        <v>1</v>
      </c>
      <c r="C32" s="41">
        <v>1</v>
      </c>
      <c r="D32" s="41">
        <v>1</v>
      </c>
      <c r="E32" s="41">
        <v>1</v>
      </c>
      <c r="F32" s="41">
        <v>1</v>
      </c>
      <c r="G32" s="41">
        <v>1</v>
      </c>
      <c r="H32" s="41">
        <v>1</v>
      </c>
      <c r="I32" s="41">
        <v>1</v>
      </c>
      <c r="J32" s="41">
        <v>1</v>
      </c>
      <c r="K32" s="41">
        <v>1</v>
      </c>
      <c r="L32" s="41">
        <v>1</v>
      </c>
      <c r="M32" s="41">
        <v>1</v>
      </c>
      <c r="N32" s="41">
        <v>1</v>
      </c>
      <c r="O32" s="41">
        <v>1</v>
      </c>
      <c r="P32" s="41">
        <v>1</v>
      </c>
      <c r="Q32" s="41">
        <v>1</v>
      </c>
      <c r="R32" s="41">
        <v>1</v>
      </c>
      <c r="S32" s="41">
        <v>1</v>
      </c>
      <c r="T32" s="41">
        <v>1</v>
      </c>
      <c r="U32" s="41">
        <v>1</v>
      </c>
      <c r="V32" s="36">
        <f t="shared" si="0"/>
        <v>20</v>
      </c>
    </row>
    <row r="33" spans="1:22" x14ac:dyDescent="0.25">
      <c r="A33" s="29" t="s">
        <v>220</v>
      </c>
      <c r="B33" s="41">
        <v>1</v>
      </c>
      <c r="C33" s="41">
        <v>1</v>
      </c>
      <c r="D33" s="41">
        <v>1</v>
      </c>
      <c r="E33" s="41">
        <v>1</v>
      </c>
      <c r="F33" s="41">
        <v>1</v>
      </c>
      <c r="G33" s="41">
        <v>1</v>
      </c>
      <c r="H33" s="41">
        <v>1</v>
      </c>
      <c r="I33" s="41">
        <v>1</v>
      </c>
      <c r="J33" s="41">
        <v>1</v>
      </c>
      <c r="K33" s="41">
        <v>1</v>
      </c>
      <c r="L33" s="41">
        <v>1</v>
      </c>
      <c r="M33" s="41">
        <v>1</v>
      </c>
      <c r="N33" s="41">
        <v>1</v>
      </c>
      <c r="O33" s="41">
        <v>1</v>
      </c>
      <c r="P33" s="41">
        <v>1</v>
      </c>
      <c r="Q33" s="41">
        <v>1</v>
      </c>
      <c r="R33" s="41">
        <v>1</v>
      </c>
      <c r="S33" s="41">
        <v>1</v>
      </c>
      <c r="T33" s="41">
        <v>1</v>
      </c>
      <c r="U33" s="41">
        <v>1</v>
      </c>
      <c r="V33" s="36">
        <f t="shared" si="0"/>
        <v>20</v>
      </c>
    </row>
    <row r="34" spans="1:22" x14ac:dyDescent="0.25">
      <c r="A34" s="29" t="s">
        <v>222</v>
      </c>
      <c r="B34" s="41">
        <v>1</v>
      </c>
      <c r="C34" s="41">
        <v>1</v>
      </c>
      <c r="D34" s="41">
        <v>1</v>
      </c>
      <c r="E34" s="41">
        <v>1</v>
      </c>
      <c r="F34" s="41">
        <v>1</v>
      </c>
      <c r="G34" s="41">
        <v>1</v>
      </c>
      <c r="H34" s="41">
        <v>1</v>
      </c>
      <c r="I34" s="41">
        <v>1</v>
      </c>
      <c r="J34" s="41">
        <v>1</v>
      </c>
      <c r="K34" s="41">
        <v>1</v>
      </c>
      <c r="L34" s="41">
        <v>1</v>
      </c>
      <c r="M34" s="41">
        <v>1</v>
      </c>
      <c r="N34" s="41">
        <v>1</v>
      </c>
      <c r="O34" s="41">
        <v>1</v>
      </c>
      <c r="P34" s="41">
        <v>1</v>
      </c>
      <c r="Q34" s="41">
        <v>1</v>
      </c>
      <c r="R34" s="41">
        <v>1</v>
      </c>
      <c r="S34" s="41">
        <v>1</v>
      </c>
      <c r="T34" s="41">
        <v>1</v>
      </c>
      <c r="U34" s="41">
        <v>1</v>
      </c>
      <c r="V34" s="36">
        <f t="shared" si="0"/>
        <v>20</v>
      </c>
    </row>
    <row r="35" spans="1:22" x14ac:dyDescent="0.25">
      <c r="A35" s="29" t="s">
        <v>224</v>
      </c>
      <c r="B35" s="41">
        <v>1</v>
      </c>
      <c r="C35" s="41">
        <v>1</v>
      </c>
      <c r="D35" s="41">
        <v>1</v>
      </c>
      <c r="E35" s="41">
        <v>1</v>
      </c>
      <c r="F35" s="41">
        <v>1</v>
      </c>
      <c r="G35" s="41">
        <v>1</v>
      </c>
      <c r="H35" s="41">
        <v>1</v>
      </c>
      <c r="I35" s="41">
        <v>1</v>
      </c>
      <c r="J35" s="41">
        <v>1</v>
      </c>
      <c r="K35" s="41">
        <v>1</v>
      </c>
      <c r="L35" s="41">
        <v>1</v>
      </c>
      <c r="M35" s="41">
        <v>1</v>
      </c>
      <c r="N35" s="41">
        <v>1</v>
      </c>
      <c r="O35" s="41">
        <v>1</v>
      </c>
      <c r="P35" s="41">
        <v>1</v>
      </c>
      <c r="Q35" s="41">
        <v>1</v>
      </c>
      <c r="R35" s="41">
        <v>1</v>
      </c>
      <c r="S35" s="41">
        <v>1</v>
      </c>
      <c r="T35" s="41">
        <v>1</v>
      </c>
      <c r="U35" s="41">
        <v>1</v>
      </c>
      <c r="V35" s="36">
        <f t="shared" si="0"/>
        <v>20</v>
      </c>
    </row>
    <row r="36" spans="1:22" x14ac:dyDescent="0.25">
      <c r="A36" s="29" t="s">
        <v>225</v>
      </c>
      <c r="B36" s="41">
        <v>1</v>
      </c>
      <c r="C36" s="41">
        <v>1</v>
      </c>
      <c r="D36" s="41">
        <v>1</v>
      </c>
      <c r="E36" s="41">
        <v>1</v>
      </c>
      <c r="F36" s="41">
        <v>1</v>
      </c>
      <c r="G36" s="41">
        <v>1</v>
      </c>
      <c r="H36" s="41">
        <v>1</v>
      </c>
      <c r="I36" s="41">
        <v>1</v>
      </c>
      <c r="J36" s="41">
        <v>1</v>
      </c>
      <c r="K36" s="41">
        <v>1</v>
      </c>
      <c r="L36" s="41">
        <v>1</v>
      </c>
      <c r="M36" s="41">
        <v>1</v>
      </c>
      <c r="N36" s="41">
        <v>1</v>
      </c>
      <c r="O36" s="41">
        <v>1</v>
      </c>
      <c r="P36" s="41">
        <v>1</v>
      </c>
      <c r="Q36" s="41">
        <v>1</v>
      </c>
      <c r="R36" s="41">
        <v>1</v>
      </c>
      <c r="S36" s="41">
        <v>1</v>
      </c>
      <c r="T36" s="41">
        <v>1</v>
      </c>
      <c r="U36" s="41">
        <v>1</v>
      </c>
      <c r="V36" s="36">
        <f t="shared" si="0"/>
        <v>20</v>
      </c>
    </row>
    <row r="37" spans="1:22" ht="25" x14ac:dyDescent="0.25">
      <c r="A37" s="29" t="s">
        <v>226</v>
      </c>
      <c r="B37" s="41">
        <v>1</v>
      </c>
      <c r="C37" s="41">
        <v>0</v>
      </c>
      <c r="D37" s="41">
        <v>1</v>
      </c>
      <c r="E37" s="41">
        <v>1</v>
      </c>
      <c r="F37" s="41">
        <v>1</v>
      </c>
      <c r="G37" s="41">
        <v>1</v>
      </c>
      <c r="H37" s="41">
        <v>1</v>
      </c>
      <c r="I37" s="41">
        <v>1</v>
      </c>
      <c r="J37" s="41">
        <v>1</v>
      </c>
      <c r="K37" s="41">
        <v>1</v>
      </c>
      <c r="L37" s="41">
        <v>0</v>
      </c>
      <c r="M37" s="41">
        <v>1</v>
      </c>
      <c r="N37" s="41">
        <v>1</v>
      </c>
      <c r="O37" s="41">
        <v>1</v>
      </c>
      <c r="P37" s="41">
        <v>1</v>
      </c>
      <c r="Q37" s="41">
        <v>1</v>
      </c>
      <c r="R37" s="41">
        <v>1</v>
      </c>
      <c r="S37" s="41">
        <v>1</v>
      </c>
      <c r="T37" s="41">
        <v>1</v>
      </c>
      <c r="U37" s="41">
        <v>1</v>
      </c>
      <c r="V37" s="36">
        <f t="shared" si="0"/>
        <v>18</v>
      </c>
    </row>
    <row r="38" spans="1:22" x14ac:dyDescent="0.25">
      <c r="A38" s="29" t="s">
        <v>57</v>
      </c>
      <c r="B38" s="41">
        <v>1</v>
      </c>
      <c r="C38" s="41">
        <v>0</v>
      </c>
      <c r="D38" s="41">
        <v>1</v>
      </c>
      <c r="E38" s="41">
        <v>1</v>
      </c>
      <c r="F38" s="41">
        <v>1</v>
      </c>
      <c r="G38" s="41">
        <v>1</v>
      </c>
      <c r="H38" s="41">
        <v>0</v>
      </c>
      <c r="I38" s="41">
        <v>1</v>
      </c>
      <c r="J38" s="41">
        <v>1</v>
      </c>
      <c r="K38" s="41">
        <v>0</v>
      </c>
      <c r="L38" s="41">
        <v>1</v>
      </c>
      <c r="M38" s="41">
        <v>1</v>
      </c>
      <c r="N38" s="41">
        <v>0</v>
      </c>
      <c r="O38" s="41">
        <v>1</v>
      </c>
      <c r="P38" s="41">
        <v>1</v>
      </c>
      <c r="Q38" s="41">
        <v>1</v>
      </c>
      <c r="R38" s="41">
        <v>1</v>
      </c>
      <c r="S38" s="41">
        <v>1</v>
      </c>
      <c r="T38" s="41">
        <v>1</v>
      </c>
      <c r="U38" s="41">
        <v>1</v>
      </c>
      <c r="V38" s="36">
        <f t="shared" si="0"/>
        <v>16</v>
      </c>
    </row>
    <row r="39" spans="1:22" x14ac:dyDescent="0.25">
      <c r="A39" s="29" t="s">
        <v>229</v>
      </c>
      <c r="B39" s="41">
        <v>1</v>
      </c>
      <c r="C39" s="41">
        <v>1</v>
      </c>
      <c r="D39" s="41">
        <v>0</v>
      </c>
      <c r="E39" s="41">
        <v>1</v>
      </c>
      <c r="F39" s="41">
        <v>1</v>
      </c>
      <c r="G39" s="41">
        <v>1</v>
      </c>
      <c r="H39" s="41">
        <v>1</v>
      </c>
      <c r="I39" s="41">
        <v>1</v>
      </c>
      <c r="J39" s="41">
        <v>0</v>
      </c>
      <c r="K39" s="41">
        <v>1</v>
      </c>
      <c r="L39" s="41">
        <v>1</v>
      </c>
      <c r="M39" s="41">
        <v>1</v>
      </c>
      <c r="N39" s="41">
        <v>0</v>
      </c>
      <c r="O39" s="41">
        <v>1</v>
      </c>
      <c r="P39" s="41">
        <v>0</v>
      </c>
      <c r="Q39" s="41">
        <v>1</v>
      </c>
      <c r="R39" s="41">
        <v>1</v>
      </c>
      <c r="S39" s="41">
        <v>1</v>
      </c>
      <c r="T39" s="41">
        <v>1</v>
      </c>
      <c r="U39" s="41">
        <v>1</v>
      </c>
      <c r="V39" s="36">
        <f t="shared" si="0"/>
        <v>16</v>
      </c>
    </row>
    <row r="40" spans="1:22" x14ac:dyDescent="0.25">
      <c r="A40" s="29" t="s">
        <v>84</v>
      </c>
      <c r="B40" s="41">
        <v>1</v>
      </c>
      <c r="C40" s="41">
        <v>1</v>
      </c>
      <c r="D40" s="41">
        <v>1</v>
      </c>
      <c r="E40" s="41">
        <v>1</v>
      </c>
      <c r="F40" s="41">
        <v>1</v>
      </c>
      <c r="G40" s="41">
        <v>1</v>
      </c>
      <c r="H40" s="41">
        <v>0</v>
      </c>
      <c r="I40" s="41">
        <v>1</v>
      </c>
      <c r="J40" s="41">
        <v>1</v>
      </c>
      <c r="K40" s="41">
        <v>1</v>
      </c>
      <c r="L40" s="41">
        <v>1</v>
      </c>
      <c r="M40" s="41">
        <v>1</v>
      </c>
      <c r="N40" s="41">
        <v>1</v>
      </c>
      <c r="O40" s="41">
        <v>1</v>
      </c>
      <c r="P40" s="41">
        <v>1</v>
      </c>
      <c r="Q40" s="41">
        <v>1</v>
      </c>
      <c r="R40" s="41">
        <v>1</v>
      </c>
      <c r="S40" s="41">
        <v>1</v>
      </c>
      <c r="T40" s="41">
        <v>1</v>
      </c>
      <c r="U40" s="41">
        <v>1</v>
      </c>
      <c r="V40" s="36">
        <f t="shared" si="0"/>
        <v>19</v>
      </c>
    </row>
    <row r="41" spans="1:22" x14ac:dyDescent="0.25">
      <c r="A41" s="29" t="s">
        <v>231</v>
      </c>
      <c r="B41" s="41">
        <v>1</v>
      </c>
      <c r="C41" s="41">
        <v>1</v>
      </c>
      <c r="D41" s="41">
        <v>1</v>
      </c>
      <c r="E41" s="41">
        <v>1</v>
      </c>
      <c r="F41" s="41">
        <v>1</v>
      </c>
      <c r="G41" s="41">
        <v>1</v>
      </c>
      <c r="H41" s="41">
        <v>1</v>
      </c>
      <c r="I41" s="41">
        <v>1</v>
      </c>
      <c r="J41" s="41">
        <v>1</v>
      </c>
      <c r="K41" s="41">
        <v>1</v>
      </c>
      <c r="L41" s="41">
        <v>1</v>
      </c>
      <c r="M41" s="41">
        <v>1</v>
      </c>
      <c r="N41" s="41">
        <v>1</v>
      </c>
      <c r="O41" s="41">
        <v>1</v>
      </c>
      <c r="P41" s="41">
        <v>1</v>
      </c>
      <c r="Q41" s="41">
        <v>1</v>
      </c>
      <c r="R41" s="41">
        <v>1</v>
      </c>
      <c r="S41" s="41">
        <v>1</v>
      </c>
      <c r="T41" s="41">
        <v>1</v>
      </c>
      <c r="U41" s="41">
        <v>1</v>
      </c>
      <c r="V41" s="36">
        <f t="shared" si="0"/>
        <v>20</v>
      </c>
    </row>
    <row r="42" spans="1:22" x14ac:dyDescent="0.25">
      <c r="A42" s="29" t="s">
        <v>72</v>
      </c>
      <c r="B42" s="41">
        <v>1</v>
      </c>
      <c r="C42" s="41">
        <v>1</v>
      </c>
      <c r="D42" s="41">
        <v>0</v>
      </c>
      <c r="E42" s="41">
        <v>1</v>
      </c>
      <c r="F42" s="41">
        <v>1</v>
      </c>
      <c r="G42" s="41">
        <v>1</v>
      </c>
      <c r="H42" s="41">
        <v>0</v>
      </c>
      <c r="I42" s="41">
        <v>1</v>
      </c>
      <c r="J42" s="41">
        <v>1</v>
      </c>
      <c r="K42" s="41">
        <v>1</v>
      </c>
      <c r="L42" s="41">
        <v>1</v>
      </c>
      <c r="M42" s="41">
        <v>1</v>
      </c>
      <c r="N42" s="41">
        <v>1</v>
      </c>
      <c r="O42" s="41">
        <v>1</v>
      </c>
      <c r="P42" s="41">
        <v>1</v>
      </c>
      <c r="Q42" s="41">
        <v>1</v>
      </c>
      <c r="R42" s="41">
        <v>1</v>
      </c>
      <c r="S42" s="41">
        <v>1</v>
      </c>
      <c r="T42" s="41">
        <v>1</v>
      </c>
      <c r="U42" s="41">
        <v>1</v>
      </c>
      <c r="V42" s="36">
        <f t="shared" si="0"/>
        <v>18</v>
      </c>
    </row>
    <row r="43" spans="1:22" x14ac:dyDescent="0.25">
      <c r="A43" s="29" t="s">
        <v>233</v>
      </c>
      <c r="B43" s="41">
        <v>1</v>
      </c>
      <c r="C43" s="41">
        <v>1</v>
      </c>
      <c r="D43" s="41">
        <v>1</v>
      </c>
      <c r="E43" s="41">
        <v>1</v>
      </c>
      <c r="F43" s="41">
        <v>1</v>
      </c>
      <c r="G43" s="41">
        <v>1</v>
      </c>
      <c r="H43" s="41">
        <v>1</v>
      </c>
      <c r="I43" s="41">
        <v>0</v>
      </c>
      <c r="J43" s="41">
        <v>1</v>
      </c>
      <c r="K43" s="41">
        <v>1</v>
      </c>
      <c r="L43" s="41">
        <v>1</v>
      </c>
      <c r="M43" s="41">
        <v>0</v>
      </c>
      <c r="N43" s="41">
        <v>1</v>
      </c>
      <c r="O43" s="41">
        <v>1</v>
      </c>
      <c r="P43" s="41">
        <v>1</v>
      </c>
      <c r="Q43" s="41">
        <v>1</v>
      </c>
      <c r="R43" s="41">
        <v>1</v>
      </c>
      <c r="S43" s="41">
        <v>1</v>
      </c>
      <c r="T43" s="41">
        <v>1</v>
      </c>
      <c r="U43" s="41">
        <v>1</v>
      </c>
      <c r="V43" s="36">
        <f t="shared" si="0"/>
        <v>18</v>
      </c>
    </row>
    <row r="44" spans="1:22" x14ac:dyDescent="0.25">
      <c r="A44" s="29" t="s">
        <v>234</v>
      </c>
      <c r="B44" s="41">
        <v>1</v>
      </c>
      <c r="C44" s="41">
        <v>0</v>
      </c>
      <c r="D44" s="41">
        <v>0</v>
      </c>
      <c r="E44" s="41">
        <v>1</v>
      </c>
      <c r="F44" s="41">
        <v>0</v>
      </c>
      <c r="G44" s="41">
        <v>1</v>
      </c>
      <c r="H44" s="41">
        <v>1</v>
      </c>
      <c r="I44" s="41">
        <v>0</v>
      </c>
      <c r="J44" s="41">
        <v>1</v>
      </c>
      <c r="K44" s="41">
        <v>0</v>
      </c>
      <c r="L44" s="41">
        <v>1</v>
      </c>
      <c r="M44" s="41">
        <v>0</v>
      </c>
      <c r="N44" s="41">
        <v>1</v>
      </c>
      <c r="O44" s="41">
        <v>0</v>
      </c>
      <c r="P44" s="41">
        <v>1</v>
      </c>
      <c r="Q44" s="41">
        <v>0</v>
      </c>
      <c r="R44" s="41">
        <v>1</v>
      </c>
      <c r="S44" s="41">
        <v>1</v>
      </c>
      <c r="T44" s="41">
        <v>0</v>
      </c>
      <c r="U44" s="41">
        <v>1</v>
      </c>
      <c r="V44" s="36">
        <f t="shared" si="0"/>
        <v>11</v>
      </c>
    </row>
    <row r="45" spans="1:22" x14ac:dyDescent="0.25">
      <c r="A45" s="29" t="s">
        <v>235</v>
      </c>
      <c r="B45" s="41">
        <v>1</v>
      </c>
      <c r="C45" s="41">
        <v>1</v>
      </c>
      <c r="D45" s="41">
        <v>1</v>
      </c>
      <c r="E45" s="41">
        <v>0</v>
      </c>
      <c r="F45" s="41">
        <v>1</v>
      </c>
      <c r="G45" s="41">
        <v>1</v>
      </c>
      <c r="H45" s="41">
        <v>1</v>
      </c>
      <c r="I45" s="41">
        <v>0</v>
      </c>
      <c r="J45" s="41">
        <v>1</v>
      </c>
      <c r="K45" s="41">
        <v>1</v>
      </c>
      <c r="L45" s="41">
        <v>1</v>
      </c>
      <c r="M45" s="41">
        <v>1</v>
      </c>
      <c r="N45" s="41">
        <v>1</v>
      </c>
      <c r="O45" s="41">
        <v>1</v>
      </c>
      <c r="P45" s="41">
        <v>0</v>
      </c>
      <c r="Q45" s="41">
        <v>1</v>
      </c>
      <c r="R45" s="41">
        <v>1</v>
      </c>
      <c r="S45" s="41">
        <v>1</v>
      </c>
      <c r="T45" s="41">
        <v>1</v>
      </c>
      <c r="U45" s="41">
        <v>1</v>
      </c>
      <c r="V45" s="36">
        <f t="shared" si="0"/>
        <v>17</v>
      </c>
    </row>
    <row r="46" spans="1:22" x14ac:dyDescent="0.25">
      <c r="A46" s="29" t="s">
        <v>237</v>
      </c>
      <c r="B46" s="41">
        <v>1</v>
      </c>
      <c r="C46" s="41">
        <v>1</v>
      </c>
      <c r="D46" s="41">
        <v>1</v>
      </c>
      <c r="E46" s="41">
        <v>1</v>
      </c>
      <c r="F46" s="41">
        <v>1</v>
      </c>
      <c r="G46" s="41">
        <v>1</v>
      </c>
      <c r="H46" s="41">
        <v>1</v>
      </c>
      <c r="I46" s="41">
        <v>1</v>
      </c>
      <c r="J46" s="41">
        <v>1</v>
      </c>
      <c r="K46" s="41">
        <v>1</v>
      </c>
      <c r="L46" s="41">
        <v>1</v>
      </c>
      <c r="M46" s="41">
        <v>1</v>
      </c>
      <c r="N46" s="41">
        <v>1</v>
      </c>
      <c r="O46" s="41">
        <v>1</v>
      </c>
      <c r="P46" s="41">
        <v>1</v>
      </c>
      <c r="Q46" s="41">
        <v>1</v>
      </c>
      <c r="R46" s="41">
        <v>1</v>
      </c>
      <c r="S46" s="41">
        <v>1</v>
      </c>
      <c r="T46" s="41">
        <v>1</v>
      </c>
      <c r="U46" s="41">
        <v>1</v>
      </c>
      <c r="V46" s="36">
        <f t="shared" si="0"/>
        <v>20</v>
      </c>
    </row>
    <row r="47" spans="1:22" x14ac:dyDescent="0.25">
      <c r="A47" s="29" t="s">
        <v>30</v>
      </c>
      <c r="B47" s="41">
        <v>1</v>
      </c>
      <c r="C47" s="41">
        <v>1</v>
      </c>
      <c r="D47" s="41">
        <v>1</v>
      </c>
      <c r="E47" s="41">
        <v>1</v>
      </c>
      <c r="F47" s="41">
        <v>1</v>
      </c>
      <c r="G47" s="41">
        <v>1</v>
      </c>
      <c r="H47" s="41">
        <v>1</v>
      </c>
      <c r="I47" s="41">
        <v>1</v>
      </c>
      <c r="J47" s="41">
        <v>0</v>
      </c>
      <c r="K47" s="41">
        <v>0</v>
      </c>
      <c r="L47" s="41">
        <v>1</v>
      </c>
      <c r="M47" s="41">
        <v>1</v>
      </c>
      <c r="N47" s="41">
        <v>1</v>
      </c>
      <c r="O47" s="41">
        <v>1</v>
      </c>
      <c r="P47" s="41">
        <v>1</v>
      </c>
      <c r="Q47" s="41">
        <v>1</v>
      </c>
      <c r="R47" s="41">
        <v>1</v>
      </c>
      <c r="S47" s="41">
        <v>1</v>
      </c>
      <c r="T47" s="41">
        <v>1</v>
      </c>
      <c r="U47" s="41">
        <v>1</v>
      </c>
      <c r="V47" s="36">
        <f t="shared" si="0"/>
        <v>18</v>
      </c>
    </row>
    <row r="48" spans="1:22" x14ac:dyDescent="0.25">
      <c r="A48" s="29" t="s">
        <v>240</v>
      </c>
      <c r="B48" s="41">
        <v>1</v>
      </c>
      <c r="C48" s="41">
        <v>1</v>
      </c>
      <c r="D48" s="41">
        <v>1</v>
      </c>
      <c r="E48" s="41">
        <v>0</v>
      </c>
      <c r="F48" s="41">
        <v>1</v>
      </c>
      <c r="G48" s="41">
        <v>1</v>
      </c>
      <c r="H48" s="41">
        <v>1</v>
      </c>
      <c r="I48" s="41">
        <v>1</v>
      </c>
      <c r="J48" s="41">
        <v>1</v>
      </c>
      <c r="K48" s="41">
        <v>1</v>
      </c>
      <c r="L48" s="41">
        <v>1</v>
      </c>
      <c r="M48" s="41">
        <v>1</v>
      </c>
      <c r="N48" s="41">
        <v>1</v>
      </c>
      <c r="O48" s="41">
        <v>1</v>
      </c>
      <c r="P48" s="41">
        <v>1</v>
      </c>
      <c r="Q48" s="41">
        <v>1</v>
      </c>
      <c r="R48" s="41">
        <v>1</v>
      </c>
      <c r="S48" s="41">
        <v>1</v>
      </c>
      <c r="T48" s="41">
        <v>1</v>
      </c>
      <c r="U48" s="41">
        <v>1</v>
      </c>
      <c r="V48" s="36">
        <f t="shared" si="0"/>
        <v>19</v>
      </c>
    </row>
    <row r="49" spans="1:22" x14ac:dyDescent="0.25">
      <c r="A49" s="29" t="s">
        <v>242</v>
      </c>
      <c r="B49" s="41">
        <v>1</v>
      </c>
      <c r="C49" s="41">
        <v>1</v>
      </c>
      <c r="D49" s="41">
        <v>1</v>
      </c>
      <c r="E49" s="41">
        <v>1</v>
      </c>
      <c r="F49" s="41">
        <v>1</v>
      </c>
      <c r="G49" s="41">
        <v>1</v>
      </c>
      <c r="H49" s="41">
        <v>1</v>
      </c>
      <c r="I49" s="41">
        <v>1</v>
      </c>
      <c r="J49" s="41">
        <v>1</v>
      </c>
      <c r="K49" s="41">
        <v>0</v>
      </c>
      <c r="L49" s="41">
        <v>1</v>
      </c>
      <c r="M49" s="41">
        <v>1</v>
      </c>
      <c r="N49" s="41">
        <v>0</v>
      </c>
      <c r="O49" s="41">
        <v>1</v>
      </c>
      <c r="P49" s="41">
        <v>1</v>
      </c>
      <c r="Q49" s="41">
        <v>1</v>
      </c>
      <c r="R49" s="41">
        <v>1</v>
      </c>
      <c r="S49" s="41">
        <v>1</v>
      </c>
      <c r="T49" s="41">
        <v>1</v>
      </c>
      <c r="U49" s="41">
        <v>1</v>
      </c>
      <c r="V49" s="36">
        <f t="shared" si="0"/>
        <v>18</v>
      </c>
    </row>
    <row r="50" spans="1:22" x14ac:dyDescent="0.25">
      <c r="A50" s="29" t="s">
        <v>244</v>
      </c>
      <c r="B50" s="41">
        <v>1</v>
      </c>
      <c r="C50" s="41">
        <v>1</v>
      </c>
      <c r="D50" s="41">
        <v>1</v>
      </c>
      <c r="E50" s="41">
        <v>1</v>
      </c>
      <c r="F50" s="41">
        <v>1</v>
      </c>
      <c r="G50" s="41">
        <v>0</v>
      </c>
      <c r="H50" s="41">
        <v>0</v>
      </c>
      <c r="I50" s="41">
        <v>1</v>
      </c>
      <c r="J50" s="41">
        <v>1</v>
      </c>
      <c r="K50" s="41">
        <v>1</v>
      </c>
      <c r="L50" s="41">
        <v>1</v>
      </c>
      <c r="M50" s="41">
        <v>1</v>
      </c>
      <c r="N50" s="41">
        <v>1</v>
      </c>
      <c r="O50" s="41">
        <v>1</v>
      </c>
      <c r="P50" s="41">
        <v>1</v>
      </c>
      <c r="Q50" s="41">
        <v>1</v>
      </c>
      <c r="R50" s="41">
        <v>1</v>
      </c>
      <c r="S50" s="41">
        <v>1</v>
      </c>
      <c r="T50" s="41">
        <v>1</v>
      </c>
      <c r="U50" s="41">
        <v>1</v>
      </c>
      <c r="V50" s="36">
        <f t="shared" si="0"/>
        <v>18</v>
      </c>
    </row>
    <row r="51" spans="1:22" x14ac:dyDescent="0.25">
      <c r="A51" s="29" t="s">
        <v>246</v>
      </c>
      <c r="B51" s="41">
        <v>1</v>
      </c>
      <c r="C51" s="41">
        <v>1</v>
      </c>
      <c r="D51" s="41">
        <v>1</v>
      </c>
      <c r="E51" s="41">
        <v>1</v>
      </c>
      <c r="F51" s="41">
        <v>1</v>
      </c>
      <c r="G51" s="41">
        <v>1</v>
      </c>
      <c r="H51" s="41">
        <v>1</v>
      </c>
      <c r="I51" s="41">
        <v>1</v>
      </c>
      <c r="J51" s="41">
        <v>1</v>
      </c>
      <c r="K51" s="41">
        <v>1</v>
      </c>
      <c r="L51" s="41">
        <v>1</v>
      </c>
      <c r="M51" s="41">
        <v>1</v>
      </c>
      <c r="N51" s="41">
        <v>1</v>
      </c>
      <c r="O51" s="41">
        <v>1</v>
      </c>
      <c r="P51" s="41">
        <v>1</v>
      </c>
      <c r="Q51" s="41">
        <v>1</v>
      </c>
      <c r="R51" s="41">
        <v>1</v>
      </c>
      <c r="S51" s="41">
        <v>1</v>
      </c>
      <c r="T51" s="41">
        <v>1</v>
      </c>
      <c r="U51" s="41">
        <v>1</v>
      </c>
      <c r="V51" s="36">
        <f t="shared" si="0"/>
        <v>20</v>
      </c>
    </row>
    <row r="52" spans="1:22" x14ac:dyDescent="0.25">
      <c r="A52" s="29" t="s">
        <v>65</v>
      </c>
      <c r="B52" s="41">
        <v>0</v>
      </c>
      <c r="C52" s="41">
        <v>1</v>
      </c>
      <c r="D52" s="41">
        <v>0</v>
      </c>
      <c r="E52" s="41">
        <v>1</v>
      </c>
      <c r="F52" s="41">
        <v>0</v>
      </c>
      <c r="G52" s="41">
        <v>1</v>
      </c>
      <c r="H52" s="41">
        <v>0</v>
      </c>
      <c r="I52" s="41">
        <v>1</v>
      </c>
      <c r="J52" s="41">
        <v>0</v>
      </c>
      <c r="K52" s="41">
        <v>1</v>
      </c>
      <c r="L52" s="41">
        <v>0</v>
      </c>
      <c r="M52" s="41">
        <v>1</v>
      </c>
      <c r="N52" s="41">
        <v>0</v>
      </c>
      <c r="O52" s="41">
        <v>1</v>
      </c>
      <c r="P52" s="41">
        <v>0</v>
      </c>
      <c r="Q52" s="41">
        <v>1</v>
      </c>
      <c r="R52" s="41">
        <v>0</v>
      </c>
      <c r="S52" s="41">
        <v>1</v>
      </c>
      <c r="T52" s="41">
        <v>0</v>
      </c>
      <c r="U52" s="41">
        <v>1</v>
      </c>
      <c r="V52" s="36">
        <f t="shared" si="0"/>
        <v>10</v>
      </c>
    </row>
    <row r="53" spans="1:22" x14ac:dyDescent="0.25">
      <c r="A53" s="29" t="s">
        <v>114</v>
      </c>
      <c r="B53" s="41">
        <v>1</v>
      </c>
      <c r="C53" s="41">
        <v>1</v>
      </c>
      <c r="D53" s="41">
        <v>1</v>
      </c>
      <c r="E53" s="41">
        <v>1</v>
      </c>
      <c r="F53" s="41">
        <v>1</v>
      </c>
      <c r="G53" s="41">
        <v>1</v>
      </c>
      <c r="H53" s="41">
        <v>1</v>
      </c>
      <c r="I53" s="41">
        <v>1</v>
      </c>
      <c r="J53" s="41">
        <v>1</v>
      </c>
      <c r="K53" s="41">
        <v>1</v>
      </c>
      <c r="L53" s="41">
        <v>1</v>
      </c>
      <c r="M53" s="41">
        <v>1</v>
      </c>
      <c r="N53" s="41">
        <v>1</v>
      </c>
      <c r="O53" s="41">
        <v>1</v>
      </c>
      <c r="P53" s="41">
        <v>1</v>
      </c>
      <c r="Q53" s="41">
        <v>1</v>
      </c>
      <c r="R53" s="41">
        <v>1</v>
      </c>
      <c r="S53" s="41">
        <v>0</v>
      </c>
      <c r="T53" s="41">
        <v>1</v>
      </c>
      <c r="U53" s="41">
        <v>0</v>
      </c>
      <c r="V53" s="36">
        <f t="shared" si="0"/>
        <v>18</v>
      </c>
    </row>
    <row r="54" spans="1:22" x14ac:dyDescent="0.25">
      <c r="A54" s="29" t="s">
        <v>249</v>
      </c>
      <c r="B54" s="41">
        <v>1</v>
      </c>
      <c r="C54" s="41">
        <v>0</v>
      </c>
      <c r="D54" s="41">
        <v>1</v>
      </c>
      <c r="E54" s="41">
        <v>1</v>
      </c>
      <c r="F54" s="41">
        <v>1</v>
      </c>
      <c r="G54" s="41">
        <v>1</v>
      </c>
      <c r="H54" s="41">
        <v>1</v>
      </c>
      <c r="I54" s="41">
        <v>1</v>
      </c>
      <c r="J54" s="41">
        <v>1</v>
      </c>
      <c r="K54" s="41">
        <v>1</v>
      </c>
      <c r="L54" s="41">
        <v>1</v>
      </c>
      <c r="M54" s="41">
        <v>1</v>
      </c>
      <c r="N54" s="41">
        <v>1</v>
      </c>
      <c r="O54" s="41">
        <v>1</v>
      </c>
      <c r="P54" s="41">
        <v>1</v>
      </c>
      <c r="Q54" s="41">
        <v>1</v>
      </c>
      <c r="R54" s="41">
        <v>1</v>
      </c>
      <c r="S54" s="41">
        <v>1</v>
      </c>
      <c r="T54" s="41">
        <v>1</v>
      </c>
      <c r="U54" s="41">
        <v>1</v>
      </c>
      <c r="V54" s="36">
        <f t="shared" si="0"/>
        <v>19</v>
      </c>
    </row>
    <row r="55" spans="1:22" x14ac:dyDescent="0.25">
      <c r="A55" s="29" t="s">
        <v>251</v>
      </c>
      <c r="B55" s="41">
        <v>1</v>
      </c>
      <c r="C55" s="41">
        <v>1</v>
      </c>
      <c r="D55" s="41">
        <v>1</v>
      </c>
      <c r="E55" s="41">
        <v>0</v>
      </c>
      <c r="F55" s="41">
        <v>1</v>
      </c>
      <c r="G55" s="41">
        <v>1</v>
      </c>
      <c r="H55" s="41">
        <v>0</v>
      </c>
      <c r="I55" s="41">
        <v>1</v>
      </c>
      <c r="J55" s="41">
        <v>1</v>
      </c>
      <c r="K55" s="41">
        <v>0</v>
      </c>
      <c r="L55" s="41">
        <v>1</v>
      </c>
      <c r="M55" s="41">
        <v>1</v>
      </c>
      <c r="N55" s="41">
        <v>1</v>
      </c>
      <c r="O55" s="41">
        <v>1</v>
      </c>
      <c r="P55" s="41">
        <v>1</v>
      </c>
      <c r="Q55" s="41">
        <v>1</v>
      </c>
      <c r="R55" s="41">
        <v>1</v>
      </c>
      <c r="S55" s="41">
        <v>1</v>
      </c>
      <c r="T55" s="41">
        <v>1</v>
      </c>
      <c r="U55" s="41">
        <v>1</v>
      </c>
      <c r="V55" s="36">
        <f t="shared" si="0"/>
        <v>17</v>
      </c>
    </row>
    <row r="56" spans="1:22" x14ac:dyDescent="0.25">
      <c r="A56" s="29" t="s">
        <v>252</v>
      </c>
      <c r="B56" s="41">
        <v>1</v>
      </c>
      <c r="C56" s="41">
        <v>1</v>
      </c>
      <c r="D56" s="41">
        <v>1</v>
      </c>
      <c r="E56" s="41">
        <v>1</v>
      </c>
      <c r="F56" s="41">
        <v>1</v>
      </c>
      <c r="G56" s="41">
        <v>1</v>
      </c>
      <c r="H56" s="41">
        <v>1</v>
      </c>
      <c r="I56" s="41">
        <v>0</v>
      </c>
      <c r="J56" s="41">
        <v>0</v>
      </c>
      <c r="K56" s="41">
        <v>1</v>
      </c>
      <c r="L56" s="41">
        <v>1</v>
      </c>
      <c r="M56" s="41">
        <v>1</v>
      </c>
      <c r="N56" s="41">
        <v>1</v>
      </c>
      <c r="O56" s="41">
        <v>1</v>
      </c>
      <c r="P56" s="41">
        <v>1</v>
      </c>
      <c r="Q56" s="41">
        <v>1</v>
      </c>
      <c r="R56" s="41">
        <v>1</v>
      </c>
      <c r="S56" s="41">
        <v>1</v>
      </c>
      <c r="T56" s="41">
        <v>1</v>
      </c>
      <c r="U56" s="41">
        <v>1</v>
      </c>
      <c r="V56" s="36">
        <f t="shared" si="0"/>
        <v>18</v>
      </c>
    </row>
    <row r="57" spans="1:22" x14ac:dyDescent="0.25">
      <c r="A57" s="29" t="s">
        <v>200</v>
      </c>
      <c r="B57" s="41">
        <v>0</v>
      </c>
      <c r="C57" s="41">
        <v>1</v>
      </c>
      <c r="D57" s="41">
        <v>1</v>
      </c>
      <c r="E57" s="41">
        <v>0</v>
      </c>
      <c r="F57" s="41">
        <v>1</v>
      </c>
      <c r="G57" s="41">
        <v>1</v>
      </c>
      <c r="H57" s="41">
        <v>0</v>
      </c>
      <c r="I57" s="41">
        <v>1</v>
      </c>
      <c r="J57" s="41">
        <v>0</v>
      </c>
      <c r="K57" s="41">
        <v>1</v>
      </c>
      <c r="L57" s="41">
        <v>0</v>
      </c>
      <c r="M57" s="41">
        <v>1</v>
      </c>
      <c r="N57" s="41">
        <v>0</v>
      </c>
      <c r="O57" s="41">
        <v>1</v>
      </c>
      <c r="P57" s="41">
        <v>0</v>
      </c>
      <c r="Q57" s="41">
        <v>1</v>
      </c>
      <c r="R57" s="41">
        <v>0</v>
      </c>
      <c r="S57" s="41">
        <v>0</v>
      </c>
      <c r="T57" s="41">
        <v>1</v>
      </c>
      <c r="U57" s="41">
        <v>0</v>
      </c>
      <c r="V57" s="36">
        <f t="shared" si="0"/>
        <v>10</v>
      </c>
    </row>
    <row r="58" spans="1:22" x14ac:dyDescent="0.25">
      <c r="A58" s="29" t="s">
        <v>82</v>
      </c>
      <c r="B58" s="41">
        <v>1</v>
      </c>
      <c r="C58" s="41">
        <v>1</v>
      </c>
      <c r="D58" s="41">
        <v>1</v>
      </c>
      <c r="E58" s="41">
        <v>0</v>
      </c>
      <c r="F58" s="41">
        <v>1</v>
      </c>
      <c r="G58" s="41">
        <v>1</v>
      </c>
      <c r="H58" s="41">
        <v>1</v>
      </c>
      <c r="I58" s="41">
        <v>1</v>
      </c>
      <c r="J58" s="41">
        <v>1</v>
      </c>
      <c r="K58" s="41">
        <v>1</v>
      </c>
      <c r="L58" s="41">
        <v>1</v>
      </c>
      <c r="M58" s="41">
        <v>1</v>
      </c>
      <c r="N58" s="41">
        <v>1</v>
      </c>
      <c r="O58" s="41">
        <v>1</v>
      </c>
      <c r="P58" s="41">
        <v>1</v>
      </c>
      <c r="Q58" s="41">
        <v>1</v>
      </c>
      <c r="R58" s="41">
        <v>1</v>
      </c>
      <c r="S58" s="41">
        <v>1</v>
      </c>
      <c r="T58" s="41">
        <v>1</v>
      </c>
      <c r="U58" s="41">
        <v>1</v>
      </c>
      <c r="V58" s="36">
        <f t="shared" si="0"/>
        <v>19</v>
      </c>
    </row>
    <row r="59" spans="1:22" x14ac:dyDescent="0.25">
      <c r="A59" s="29" t="s">
        <v>256</v>
      </c>
      <c r="B59" s="41">
        <v>1</v>
      </c>
      <c r="C59" s="41">
        <v>1</v>
      </c>
      <c r="D59" s="41">
        <v>1</v>
      </c>
      <c r="E59" s="41">
        <v>1</v>
      </c>
      <c r="F59" s="41">
        <v>1</v>
      </c>
      <c r="G59" s="41">
        <v>1</v>
      </c>
      <c r="H59" s="41">
        <v>1</v>
      </c>
      <c r="I59" s="41">
        <v>1</v>
      </c>
      <c r="J59" s="41">
        <v>1</v>
      </c>
      <c r="K59" s="41">
        <v>1</v>
      </c>
      <c r="L59" s="41">
        <v>1</v>
      </c>
      <c r="M59" s="41">
        <v>1</v>
      </c>
      <c r="N59" s="41">
        <v>1</v>
      </c>
      <c r="O59" s="41">
        <v>1</v>
      </c>
      <c r="P59" s="41">
        <v>1</v>
      </c>
      <c r="Q59" s="41">
        <v>1</v>
      </c>
      <c r="R59" s="41">
        <v>1</v>
      </c>
      <c r="S59" s="41">
        <v>1</v>
      </c>
      <c r="T59" s="41">
        <v>1</v>
      </c>
      <c r="U59" s="41">
        <v>1</v>
      </c>
      <c r="V59" s="36">
        <f t="shared" si="0"/>
        <v>20</v>
      </c>
    </row>
    <row r="60" spans="1:22" x14ac:dyDescent="0.25">
      <c r="A60" s="29" t="s">
        <v>258</v>
      </c>
      <c r="B60" s="41">
        <v>1</v>
      </c>
      <c r="C60" s="41">
        <v>1</v>
      </c>
      <c r="D60" s="41">
        <v>0</v>
      </c>
      <c r="E60" s="41">
        <v>1</v>
      </c>
      <c r="F60" s="41">
        <v>1</v>
      </c>
      <c r="G60" s="41">
        <v>0</v>
      </c>
      <c r="H60" s="41">
        <v>1</v>
      </c>
      <c r="I60" s="41">
        <v>1</v>
      </c>
      <c r="J60" s="41">
        <v>1</v>
      </c>
      <c r="K60" s="41">
        <v>1</v>
      </c>
      <c r="L60" s="41">
        <v>1</v>
      </c>
      <c r="M60" s="41">
        <v>1</v>
      </c>
      <c r="N60" s="41">
        <v>1</v>
      </c>
      <c r="O60" s="41">
        <v>1</v>
      </c>
      <c r="P60" s="41">
        <v>1</v>
      </c>
      <c r="Q60" s="41">
        <v>1</v>
      </c>
      <c r="R60" s="41">
        <v>1</v>
      </c>
      <c r="S60" s="41">
        <v>1</v>
      </c>
      <c r="T60" s="41">
        <v>1</v>
      </c>
      <c r="U60" s="41">
        <v>0</v>
      </c>
      <c r="V60" s="36">
        <f t="shared" si="0"/>
        <v>17</v>
      </c>
    </row>
    <row r="61" spans="1:22" x14ac:dyDescent="0.25">
      <c r="A61" s="29" t="s">
        <v>260</v>
      </c>
      <c r="B61" s="41">
        <v>0</v>
      </c>
      <c r="C61" s="41">
        <v>1</v>
      </c>
      <c r="D61" s="41">
        <v>0</v>
      </c>
      <c r="E61" s="41">
        <v>1</v>
      </c>
      <c r="F61" s="41">
        <v>0</v>
      </c>
      <c r="G61" s="41">
        <v>1</v>
      </c>
      <c r="H61" s="41">
        <v>0</v>
      </c>
      <c r="I61" s="41">
        <v>1</v>
      </c>
      <c r="J61" s="41">
        <v>0</v>
      </c>
      <c r="K61" s="41">
        <v>0</v>
      </c>
      <c r="L61" s="41">
        <v>1</v>
      </c>
      <c r="M61" s="41">
        <v>0</v>
      </c>
      <c r="N61" s="41">
        <v>1</v>
      </c>
      <c r="O61" s="41">
        <v>0</v>
      </c>
      <c r="P61" s="41">
        <v>1</v>
      </c>
      <c r="Q61" s="41">
        <v>0</v>
      </c>
      <c r="R61" s="41">
        <v>1</v>
      </c>
      <c r="S61" s="41">
        <v>0</v>
      </c>
      <c r="T61" s="41">
        <v>1</v>
      </c>
      <c r="U61" s="41">
        <v>0</v>
      </c>
      <c r="V61" s="36">
        <f t="shared" si="0"/>
        <v>9</v>
      </c>
    </row>
    <row r="62" spans="1:22" x14ac:dyDescent="0.25">
      <c r="A62" s="42"/>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BD387-55FE-4419-BAF2-21E3A12354B2}">
  <dimension ref="A1:P22"/>
  <sheetViews>
    <sheetView zoomScale="72" workbookViewId="0">
      <selection sqref="A1:N5"/>
    </sheetView>
  </sheetViews>
  <sheetFormatPr defaultRowHeight="12.5" x14ac:dyDescent="0.25"/>
  <sheetData>
    <row r="1" spans="1:16" ht="13.5" thickBot="1" x14ac:dyDescent="0.3">
      <c r="A1" s="75" t="s">
        <v>288</v>
      </c>
      <c r="B1" s="75"/>
      <c r="C1" s="75"/>
      <c r="D1" s="75"/>
      <c r="E1" s="75"/>
      <c r="F1" s="75"/>
      <c r="G1" s="75"/>
      <c r="H1" s="75"/>
      <c r="I1" s="75"/>
      <c r="J1" s="75"/>
      <c r="K1" s="75"/>
      <c r="L1" s="75"/>
      <c r="M1" s="75"/>
      <c r="N1" s="75"/>
    </row>
    <row r="2" spans="1:16" ht="13.5" thickBot="1" x14ac:dyDescent="0.3">
      <c r="A2" s="76" t="s">
        <v>289</v>
      </c>
      <c r="B2" s="76"/>
      <c r="C2" s="76"/>
      <c r="D2" s="76"/>
      <c r="E2" s="76" t="s">
        <v>290</v>
      </c>
      <c r="F2" s="76"/>
      <c r="G2" s="76" t="s">
        <v>301</v>
      </c>
      <c r="H2" s="76"/>
      <c r="I2" s="76" t="s">
        <v>317</v>
      </c>
      <c r="J2" s="76"/>
      <c r="K2" s="76" t="s">
        <v>292</v>
      </c>
      <c r="L2" s="76"/>
      <c r="M2" s="76" t="s">
        <v>293</v>
      </c>
      <c r="N2" s="76"/>
    </row>
    <row r="3" spans="1:16" x14ac:dyDescent="0.25">
      <c r="A3" s="46" t="s">
        <v>318</v>
      </c>
      <c r="B3" s="46"/>
      <c r="C3" s="47" t="s">
        <v>295</v>
      </c>
      <c r="D3" s="46"/>
      <c r="E3" s="46" t="s">
        <v>319</v>
      </c>
      <c r="F3" s="46"/>
      <c r="G3" s="47">
        <v>88</v>
      </c>
      <c r="H3" s="46"/>
      <c r="I3" s="47">
        <v>-5.9420000000000002</v>
      </c>
      <c r="J3" s="46"/>
      <c r="K3" s="47"/>
      <c r="L3" s="46"/>
      <c r="M3" s="47" t="s">
        <v>297</v>
      </c>
      <c r="N3" s="46"/>
    </row>
    <row r="4" spans="1:16" ht="13" thickBot="1" x14ac:dyDescent="0.3">
      <c r="A4" s="77"/>
      <c r="B4" s="77"/>
      <c r="C4" s="77"/>
      <c r="D4" s="77"/>
      <c r="E4" s="77"/>
      <c r="F4" s="77"/>
      <c r="G4" s="77"/>
      <c r="H4" s="77"/>
      <c r="I4" s="77"/>
      <c r="J4" s="77"/>
      <c r="K4" s="77"/>
      <c r="L4" s="77"/>
      <c r="M4" s="77"/>
      <c r="N4" s="77"/>
      <c r="P4" t="s">
        <v>321</v>
      </c>
    </row>
    <row r="5" spans="1:16" ht="13" customHeight="1" x14ac:dyDescent="0.25">
      <c r="A5" s="78" t="s">
        <v>320</v>
      </c>
      <c r="B5" s="78"/>
      <c r="C5" s="78"/>
      <c r="D5" s="78"/>
      <c r="E5" s="78"/>
      <c r="F5" s="78"/>
      <c r="G5" s="78"/>
      <c r="H5" s="78"/>
      <c r="I5" s="78"/>
      <c r="J5" s="78"/>
      <c r="K5" s="78"/>
      <c r="L5" s="78"/>
      <c r="M5" s="78"/>
      <c r="N5" s="78"/>
    </row>
    <row r="10" spans="1:16" ht="13.5" thickBot="1" x14ac:dyDescent="0.3">
      <c r="A10" s="75" t="s">
        <v>300</v>
      </c>
      <c r="B10" s="75"/>
      <c r="C10" s="75"/>
      <c r="D10" s="75"/>
      <c r="E10" s="75"/>
      <c r="F10" s="75"/>
      <c r="G10" s="75"/>
      <c r="H10" s="75"/>
      <c r="I10" s="75"/>
      <c r="J10" s="75"/>
    </row>
    <row r="11" spans="1:16" ht="13.5" thickBot="1" x14ac:dyDescent="0.3">
      <c r="A11" s="76"/>
      <c r="B11" s="76"/>
      <c r="C11" s="76"/>
      <c r="D11" s="76"/>
      <c r="E11" s="76"/>
      <c r="F11" s="76"/>
      <c r="G11" s="76" t="s">
        <v>301</v>
      </c>
      <c r="H11" s="76"/>
      <c r="I11" s="76" t="s">
        <v>293</v>
      </c>
      <c r="J11" s="76"/>
    </row>
    <row r="12" spans="1:16" x14ac:dyDescent="0.25">
      <c r="A12" s="46" t="s">
        <v>318</v>
      </c>
      <c r="B12" s="46"/>
      <c r="C12" s="47" t="s">
        <v>295</v>
      </c>
      <c r="D12" s="46"/>
      <c r="E12" s="46" t="s">
        <v>319</v>
      </c>
      <c r="F12" s="46"/>
      <c r="G12" s="47">
        <v>0.84899999999999998</v>
      </c>
      <c r="H12" s="46"/>
      <c r="I12" s="47" t="s">
        <v>297</v>
      </c>
      <c r="J12" s="46"/>
      <c r="K12" t="s">
        <v>322</v>
      </c>
    </row>
    <row r="13" spans="1:16" ht="13" thickBot="1" x14ac:dyDescent="0.3">
      <c r="A13" s="77"/>
      <c r="B13" s="77"/>
      <c r="C13" s="77"/>
      <c r="D13" s="77"/>
      <c r="E13" s="77"/>
      <c r="F13" s="77"/>
      <c r="G13" s="77"/>
      <c r="H13" s="77"/>
      <c r="I13" s="77"/>
      <c r="J13" s="77"/>
    </row>
    <row r="14" spans="1:16" ht="13" customHeight="1" x14ac:dyDescent="0.25">
      <c r="A14" s="78" t="s">
        <v>302</v>
      </c>
      <c r="B14" s="78"/>
      <c r="C14" s="78"/>
      <c r="D14" s="78"/>
      <c r="E14" s="78"/>
      <c r="F14" s="78"/>
      <c r="G14" s="78"/>
      <c r="H14" s="78"/>
      <c r="I14" s="78"/>
      <c r="J14" s="78"/>
    </row>
    <row r="18" spans="1:14" ht="13.5" thickBot="1" x14ac:dyDescent="0.3">
      <c r="A18" s="75" t="s">
        <v>303</v>
      </c>
      <c r="B18" s="75"/>
      <c r="C18" s="75"/>
      <c r="D18" s="75"/>
      <c r="E18" s="75"/>
      <c r="F18" s="75"/>
      <c r="G18" s="75"/>
      <c r="H18" s="75"/>
      <c r="I18" s="75"/>
      <c r="J18" s="75"/>
      <c r="K18" s="75"/>
      <c r="L18" s="75"/>
    </row>
    <row r="19" spans="1:14" ht="26" customHeight="1" thickBot="1" x14ac:dyDescent="0.3">
      <c r="A19" s="76"/>
      <c r="B19" s="76"/>
      <c r="C19" s="76" t="s">
        <v>304</v>
      </c>
      <c r="D19" s="76"/>
      <c r="E19" s="76" t="s">
        <v>305</v>
      </c>
      <c r="F19" s="76"/>
      <c r="G19" s="76" t="s">
        <v>306</v>
      </c>
      <c r="H19" s="76"/>
      <c r="I19" s="76" t="s">
        <v>307</v>
      </c>
      <c r="J19" s="76"/>
      <c r="K19" s="76" t="s">
        <v>308</v>
      </c>
      <c r="L19" s="76"/>
    </row>
    <row r="20" spans="1:14" x14ac:dyDescent="0.25">
      <c r="A20" s="46" t="s">
        <v>318</v>
      </c>
      <c r="B20" s="46"/>
      <c r="C20" s="47">
        <v>60</v>
      </c>
      <c r="D20" s="46"/>
      <c r="E20" s="47">
        <v>9.25</v>
      </c>
      <c r="F20" s="46"/>
      <c r="G20" s="47">
        <v>5.9420000000000002</v>
      </c>
      <c r="H20" s="46"/>
      <c r="I20" s="47">
        <v>0.76700000000000002</v>
      </c>
      <c r="J20" s="46"/>
      <c r="K20" s="47">
        <v>0.64200000000000002</v>
      </c>
      <c r="L20" s="46"/>
    </row>
    <row r="21" spans="1:14" x14ac:dyDescent="0.25">
      <c r="A21" s="46" t="s">
        <v>319</v>
      </c>
      <c r="B21" s="46"/>
      <c r="C21" s="47">
        <v>60</v>
      </c>
      <c r="D21" s="46"/>
      <c r="E21" s="47">
        <v>18.332999999999998</v>
      </c>
      <c r="F21" s="46"/>
      <c r="G21" s="47">
        <v>2.569</v>
      </c>
      <c r="H21" s="46"/>
      <c r="I21" s="47">
        <v>0.33200000000000002</v>
      </c>
      <c r="J21" s="46"/>
      <c r="K21" s="47">
        <v>0.14000000000000001</v>
      </c>
      <c r="L21" s="46"/>
      <c r="N21" t="s">
        <v>323</v>
      </c>
    </row>
    <row r="22" spans="1:14" ht="13" thickBot="1" x14ac:dyDescent="0.3">
      <c r="A22" s="77"/>
      <c r="B22" s="77"/>
      <c r="C22" s="77"/>
      <c r="D22" s="77"/>
      <c r="E22" s="77"/>
      <c r="F22" s="77"/>
      <c r="G22" s="77"/>
      <c r="H22" s="77"/>
      <c r="I22" s="77"/>
      <c r="J22" s="77"/>
      <c r="K22" s="77"/>
      <c r="L22" s="77"/>
    </row>
  </sheetData>
  <mergeCells count="26">
    <mergeCell ref="A22:L22"/>
    <mergeCell ref="A13:J13"/>
    <mergeCell ref="A14:J14"/>
    <mergeCell ref="A18:L18"/>
    <mergeCell ref="A19:B19"/>
    <mergeCell ref="C19:D19"/>
    <mergeCell ref="E19:F19"/>
    <mergeCell ref="G19:H19"/>
    <mergeCell ref="I19:J19"/>
    <mergeCell ref="K19:L19"/>
    <mergeCell ref="A4:N4"/>
    <mergeCell ref="A5:N5"/>
    <mergeCell ref="A10:J10"/>
    <mergeCell ref="A11:B11"/>
    <mergeCell ref="C11:D11"/>
    <mergeCell ref="E11:F11"/>
    <mergeCell ref="G11:H11"/>
    <mergeCell ref="I11:J11"/>
    <mergeCell ref="A1:N1"/>
    <mergeCell ref="A2:B2"/>
    <mergeCell ref="C2:D2"/>
    <mergeCell ref="E2:F2"/>
    <mergeCell ref="G2:H2"/>
    <mergeCell ref="I2:J2"/>
    <mergeCell ref="K2:L2"/>
    <mergeCell ref="M2:N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D0B04-740B-42F6-9D58-DC64FD5BC9ED}">
  <dimension ref="A1:M26"/>
  <sheetViews>
    <sheetView tabSelected="1" zoomScale="70" zoomScaleNormal="70" workbookViewId="0">
      <selection activeCell="M24" sqref="M24"/>
    </sheetView>
  </sheetViews>
  <sheetFormatPr defaultRowHeight="12.5" x14ac:dyDescent="0.25"/>
  <sheetData>
    <row r="1" spans="1:13" ht="13.5" thickBot="1" x14ac:dyDescent="0.3">
      <c r="A1" s="75" t="s">
        <v>288</v>
      </c>
      <c r="B1" s="75"/>
      <c r="C1" s="75"/>
      <c r="D1" s="75"/>
      <c r="E1" s="75"/>
      <c r="F1" s="75"/>
      <c r="G1" s="75"/>
      <c r="H1" s="75"/>
      <c r="I1" s="75"/>
      <c r="J1" s="75"/>
      <c r="K1" s="75"/>
      <c r="L1" s="75"/>
    </row>
    <row r="2" spans="1:13" ht="13.5" thickBot="1" x14ac:dyDescent="0.3">
      <c r="A2" s="76" t="s">
        <v>289</v>
      </c>
      <c r="B2" s="76"/>
      <c r="C2" s="76"/>
      <c r="D2" s="76"/>
      <c r="E2" s="76" t="s">
        <v>290</v>
      </c>
      <c r="F2" s="76"/>
      <c r="G2" s="76" t="s">
        <v>291</v>
      </c>
      <c r="H2" s="76"/>
      <c r="I2" s="76" t="s">
        <v>292</v>
      </c>
      <c r="J2" s="76"/>
      <c r="K2" s="76" t="s">
        <v>293</v>
      </c>
      <c r="L2" s="76"/>
    </row>
    <row r="3" spans="1:13" ht="25" x14ac:dyDescent="0.25">
      <c r="A3" s="46" t="s">
        <v>294</v>
      </c>
      <c r="B3" s="46"/>
      <c r="C3" s="47" t="s">
        <v>295</v>
      </c>
      <c r="D3" s="46"/>
      <c r="E3" s="46" t="s">
        <v>296</v>
      </c>
      <c r="F3" s="46"/>
      <c r="G3" s="47">
        <v>-9.3759999999999994</v>
      </c>
      <c r="H3" s="46"/>
      <c r="I3" s="47">
        <v>59</v>
      </c>
      <c r="J3" s="46"/>
      <c r="K3" s="47" t="s">
        <v>297</v>
      </c>
      <c r="L3" s="46"/>
      <c r="M3" t="s">
        <v>312</v>
      </c>
    </row>
    <row r="4" spans="1:13" ht="13" thickBot="1" x14ac:dyDescent="0.3">
      <c r="A4" s="77"/>
      <c r="B4" s="77"/>
      <c r="C4" s="77"/>
      <c r="D4" s="77"/>
      <c r="E4" s="77"/>
      <c r="F4" s="77"/>
      <c r="G4" s="77"/>
      <c r="H4" s="77"/>
      <c r="I4" s="77"/>
      <c r="J4" s="77"/>
      <c r="K4" s="77"/>
      <c r="L4" s="77"/>
      <c r="M4" t="s">
        <v>313</v>
      </c>
    </row>
    <row r="5" spans="1:13" ht="13" customHeight="1" x14ac:dyDescent="0.25">
      <c r="A5" s="78" t="s">
        <v>298</v>
      </c>
      <c r="B5" s="78"/>
      <c r="C5" s="78"/>
      <c r="D5" s="78"/>
      <c r="E5" s="78"/>
      <c r="F5" s="78"/>
      <c r="G5" s="78"/>
      <c r="H5" s="78"/>
      <c r="I5" s="78"/>
      <c r="J5" s="78"/>
      <c r="K5" s="78"/>
      <c r="L5" s="78"/>
    </row>
    <row r="10" spans="1:13" ht="17.5" x14ac:dyDescent="0.25">
      <c r="A10" s="48" t="s">
        <v>299</v>
      </c>
    </row>
    <row r="12" spans="1:13" ht="13.5" thickBot="1" x14ac:dyDescent="0.3">
      <c r="A12" s="75" t="s">
        <v>300</v>
      </c>
      <c r="B12" s="75"/>
      <c r="C12" s="75"/>
      <c r="D12" s="75"/>
      <c r="E12" s="75"/>
      <c r="F12" s="75"/>
      <c r="G12" s="75"/>
      <c r="H12" s="75"/>
      <c r="I12" s="75"/>
      <c r="J12" s="75"/>
    </row>
    <row r="13" spans="1:13" ht="13.5" thickBot="1" x14ac:dyDescent="0.3">
      <c r="A13" s="76"/>
      <c r="B13" s="76"/>
      <c r="C13" s="76"/>
      <c r="D13" s="76"/>
      <c r="E13" s="76"/>
      <c r="F13" s="76"/>
      <c r="G13" s="76" t="s">
        <v>301</v>
      </c>
      <c r="H13" s="76"/>
      <c r="I13" s="76" t="s">
        <v>293</v>
      </c>
      <c r="J13" s="76"/>
    </row>
    <row r="14" spans="1:13" ht="25" x14ac:dyDescent="0.25">
      <c r="A14" s="46" t="s">
        <v>294</v>
      </c>
      <c r="B14" s="46"/>
      <c r="C14" s="47" t="s">
        <v>295</v>
      </c>
      <c r="D14" s="46"/>
      <c r="E14" s="46" t="s">
        <v>296</v>
      </c>
      <c r="F14" s="46"/>
      <c r="G14" s="47">
        <v>0.84899999999999998</v>
      </c>
      <c r="H14" s="46"/>
      <c r="I14" s="47" t="s">
        <v>297</v>
      </c>
      <c r="J14" s="46"/>
    </row>
    <row r="15" spans="1:13" ht="13" thickBot="1" x14ac:dyDescent="0.3">
      <c r="A15" s="77"/>
      <c r="B15" s="77"/>
      <c r="C15" s="77"/>
      <c r="D15" s="77"/>
      <c r="E15" s="77"/>
      <c r="F15" s="77"/>
      <c r="G15" s="77"/>
      <c r="H15" s="77"/>
      <c r="I15" s="77"/>
      <c r="J15" s="77"/>
    </row>
    <row r="16" spans="1:13" ht="13" customHeight="1" x14ac:dyDescent="0.25">
      <c r="A16" s="78" t="s">
        <v>302</v>
      </c>
      <c r="B16" s="78"/>
      <c r="C16" s="78"/>
      <c r="D16" s="78"/>
      <c r="E16" s="78"/>
      <c r="F16" s="78"/>
      <c r="G16" s="78"/>
      <c r="H16" s="78"/>
      <c r="I16" s="78"/>
      <c r="J16" s="78"/>
    </row>
    <row r="20" spans="1:13" ht="17.5" x14ac:dyDescent="0.25">
      <c r="A20" s="48" t="s">
        <v>303</v>
      </c>
    </row>
    <row r="22" spans="1:13" ht="13.5" thickBot="1" x14ac:dyDescent="0.3">
      <c r="A22" s="75" t="s">
        <v>303</v>
      </c>
      <c r="B22" s="75"/>
      <c r="C22" s="75"/>
      <c r="D22" s="75"/>
      <c r="E22" s="75"/>
      <c r="F22" s="75"/>
      <c r="G22" s="75"/>
      <c r="H22" s="75"/>
      <c r="I22" s="75"/>
      <c r="J22" s="75"/>
      <c r="K22" s="75"/>
      <c r="L22" s="75"/>
    </row>
    <row r="23" spans="1:13" ht="26" customHeight="1" thickBot="1" x14ac:dyDescent="0.3">
      <c r="A23" s="76"/>
      <c r="B23" s="76"/>
      <c r="C23" s="76" t="s">
        <v>304</v>
      </c>
      <c r="D23" s="76"/>
      <c r="E23" s="76" t="s">
        <v>305</v>
      </c>
      <c r="F23" s="76"/>
      <c r="G23" s="76" t="s">
        <v>306</v>
      </c>
      <c r="H23" s="76"/>
      <c r="I23" s="76" t="s">
        <v>307</v>
      </c>
      <c r="J23" s="76"/>
      <c r="K23" s="76" t="s">
        <v>308</v>
      </c>
      <c r="L23" s="76"/>
      <c r="M23" t="s">
        <v>314</v>
      </c>
    </row>
    <row r="24" spans="1:13" ht="25" x14ac:dyDescent="0.25">
      <c r="A24" s="46" t="s">
        <v>294</v>
      </c>
      <c r="B24" s="46"/>
      <c r="C24" s="47">
        <v>60</v>
      </c>
      <c r="D24" s="46"/>
      <c r="E24" s="47">
        <v>9.25</v>
      </c>
      <c r="F24" s="46"/>
      <c r="G24" s="47">
        <v>5.9420000000000002</v>
      </c>
      <c r="H24" s="46"/>
      <c r="I24" s="47">
        <v>0.76700000000000002</v>
      </c>
      <c r="J24" s="46"/>
      <c r="K24" s="47">
        <v>0.64200000000000002</v>
      </c>
      <c r="L24" s="46"/>
    </row>
    <row r="25" spans="1:13" ht="25" x14ac:dyDescent="0.25">
      <c r="A25" s="46" t="s">
        <v>296</v>
      </c>
      <c r="B25" s="46"/>
      <c r="C25" s="47">
        <v>60</v>
      </c>
      <c r="D25" s="46"/>
      <c r="E25" s="47">
        <v>18.332999999999998</v>
      </c>
      <c r="F25" s="46"/>
      <c r="G25" s="47">
        <v>2.569</v>
      </c>
      <c r="H25" s="46"/>
      <c r="I25" s="47">
        <v>0.33200000000000002</v>
      </c>
      <c r="J25" s="46"/>
      <c r="K25" s="47">
        <v>0.14000000000000001</v>
      </c>
      <c r="L25" s="46"/>
    </row>
    <row r="26" spans="1:13" ht="13" thickBot="1" x14ac:dyDescent="0.3">
      <c r="A26" s="77"/>
      <c r="B26" s="77"/>
      <c r="C26" s="77"/>
      <c r="D26" s="77"/>
      <c r="E26" s="77"/>
      <c r="F26" s="77"/>
      <c r="G26" s="77"/>
      <c r="H26" s="77"/>
      <c r="I26" s="77"/>
      <c r="J26" s="77"/>
      <c r="K26" s="77"/>
      <c r="L26" s="77"/>
    </row>
  </sheetData>
  <mergeCells count="25">
    <mergeCell ref="A1:L1"/>
    <mergeCell ref="A2:B2"/>
    <mergeCell ref="C2:D2"/>
    <mergeCell ref="E2:F2"/>
    <mergeCell ref="G2:H2"/>
    <mergeCell ref="I2:J2"/>
    <mergeCell ref="K2:L2"/>
    <mergeCell ref="A4:L4"/>
    <mergeCell ref="A5:L5"/>
    <mergeCell ref="A12:J12"/>
    <mergeCell ref="A13:B13"/>
    <mergeCell ref="C13:D13"/>
    <mergeCell ref="E13:F13"/>
    <mergeCell ref="G13:H13"/>
    <mergeCell ref="I13:J13"/>
    <mergeCell ref="A26:L26"/>
    <mergeCell ref="A15:J15"/>
    <mergeCell ref="A16:J16"/>
    <mergeCell ref="A22:L22"/>
    <mergeCell ref="A23:B23"/>
    <mergeCell ref="C23:D23"/>
    <mergeCell ref="E23:F23"/>
    <mergeCell ref="G23:H23"/>
    <mergeCell ref="I23:J23"/>
    <mergeCell ref="K23:L2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68E0D-37ED-4A7B-8A20-3BD66B0BD4DA}">
  <dimension ref="A1:L66"/>
  <sheetViews>
    <sheetView topLeftCell="A45" zoomScale="87" zoomScaleNormal="50" workbookViewId="0">
      <selection activeCell="G66" sqref="G66"/>
    </sheetView>
  </sheetViews>
  <sheetFormatPr defaultRowHeight="12.5" x14ac:dyDescent="0.25"/>
  <sheetData>
    <row r="1" spans="1:11" ht="14" x14ac:dyDescent="0.25">
      <c r="A1" s="79"/>
      <c r="B1" s="79"/>
      <c r="C1" s="79"/>
      <c r="D1" s="79"/>
      <c r="E1" s="79"/>
      <c r="F1" s="79"/>
      <c r="G1" s="49"/>
    </row>
    <row r="2" spans="1:11" x14ac:dyDescent="0.25">
      <c r="A2" s="50"/>
      <c r="B2" s="50"/>
      <c r="C2" s="51"/>
      <c r="D2" s="52"/>
      <c r="E2" s="52"/>
      <c r="F2" s="53"/>
      <c r="G2" s="49"/>
    </row>
    <row r="3" spans="1:11" x14ac:dyDescent="0.25">
      <c r="A3" s="54"/>
      <c r="B3" s="54"/>
      <c r="C3" s="55"/>
      <c r="D3" s="56"/>
      <c r="E3" s="57"/>
      <c r="F3" s="58"/>
      <c r="G3" s="49"/>
    </row>
    <row r="4" spans="1:11" x14ac:dyDescent="0.25">
      <c r="A4" s="59"/>
      <c r="B4" s="59"/>
      <c r="C4" s="60"/>
      <c r="D4" s="61"/>
      <c r="E4" s="62"/>
      <c r="F4" s="63"/>
      <c r="G4" s="49"/>
    </row>
    <row r="9" spans="1:11" ht="14" x14ac:dyDescent="0.25">
      <c r="A9" s="79"/>
      <c r="B9" s="79"/>
      <c r="C9" s="79"/>
      <c r="D9" s="79"/>
      <c r="E9" s="79"/>
      <c r="F9" s="49"/>
    </row>
    <row r="10" spans="1:11" x14ac:dyDescent="0.25">
      <c r="A10" s="50"/>
      <c r="B10" s="50"/>
      <c r="C10" s="51"/>
      <c r="D10" s="52"/>
      <c r="E10" s="53"/>
      <c r="F10" s="49"/>
    </row>
    <row r="11" spans="1:11" x14ac:dyDescent="0.25">
      <c r="A11" s="64"/>
      <c r="B11" s="64"/>
      <c r="C11" s="65"/>
      <c r="D11" s="66"/>
      <c r="E11" s="67"/>
      <c r="F11" s="49"/>
    </row>
    <row r="16" spans="1:11" ht="14" x14ac:dyDescent="0.25">
      <c r="A16" s="79"/>
      <c r="B16" s="79"/>
      <c r="C16" s="79"/>
      <c r="D16" s="79"/>
      <c r="E16" s="79"/>
      <c r="F16" s="79"/>
      <c r="G16" s="79"/>
      <c r="H16" s="79"/>
      <c r="I16" s="79"/>
      <c r="J16" s="79"/>
      <c r="K16" s="49"/>
    </row>
    <row r="17" spans="1:12" ht="34.5" x14ac:dyDescent="0.25">
      <c r="A17" s="68"/>
      <c r="B17" s="80"/>
      <c r="C17" s="81"/>
      <c r="D17" s="82"/>
      <c r="E17" s="82"/>
      <c r="F17" s="82"/>
      <c r="G17" s="82"/>
      <c r="H17" s="69"/>
      <c r="I17" s="69"/>
      <c r="J17" s="70"/>
      <c r="K17" s="49"/>
      <c r="L17" s="74" t="s">
        <v>309</v>
      </c>
    </row>
    <row r="18" spans="1:12" x14ac:dyDescent="0.25">
      <c r="A18" s="68"/>
      <c r="B18" s="80"/>
      <c r="C18" s="81"/>
      <c r="D18" s="82"/>
      <c r="E18" s="82"/>
      <c r="F18" s="82"/>
      <c r="G18" s="82"/>
      <c r="H18" s="69"/>
      <c r="I18" s="69"/>
      <c r="J18" s="70"/>
      <c r="K18" s="49"/>
      <c r="L18" t="s">
        <v>310</v>
      </c>
    </row>
    <row r="19" spans="1:12" x14ac:dyDescent="0.25">
      <c r="A19" s="50"/>
      <c r="B19" s="50"/>
      <c r="C19" s="51"/>
      <c r="D19" s="52"/>
      <c r="E19" s="52"/>
      <c r="F19" s="52"/>
      <c r="G19" s="52"/>
      <c r="H19" s="52"/>
      <c r="I19" s="52"/>
      <c r="J19" s="53"/>
      <c r="K19" s="49"/>
      <c r="L19" t="s">
        <v>311</v>
      </c>
    </row>
    <row r="20" spans="1:12" x14ac:dyDescent="0.25">
      <c r="A20" s="64"/>
      <c r="B20" s="64"/>
      <c r="C20" s="71"/>
      <c r="D20" s="72"/>
      <c r="E20" s="72"/>
      <c r="F20" s="72"/>
      <c r="G20" s="72"/>
      <c r="H20" s="66"/>
      <c r="I20" s="73"/>
      <c r="J20" s="67"/>
      <c r="K20" s="49"/>
    </row>
    <row r="50" spans="10:10" x14ac:dyDescent="0.25">
      <c r="J50" t="s">
        <v>315</v>
      </c>
    </row>
    <row r="66" spans="7:7" x14ac:dyDescent="0.25">
      <c r="G66" t="s">
        <v>316</v>
      </c>
    </row>
  </sheetData>
  <mergeCells count="4">
    <mergeCell ref="A1:F1"/>
    <mergeCell ref="A9:E9"/>
    <mergeCell ref="A16:J16"/>
    <mergeCell ref="B17:G1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A5D74-B65A-4556-AE93-1E981D314266}">
  <dimension ref="A1:Y120"/>
  <sheetViews>
    <sheetView zoomScale="52" workbookViewId="0">
      <selection activeCell="K1" sqref="K1:T120"/>
    </sheetView>
  </sheetViews>
  <sheetFormatPr defaultRowHeight="12.5" x14ac:dyDescent="0.25"/>
  <sheetData>
    <row r="1" spans="1:25" x14ac:dyDescent="0.25">
      <c r="A1" s="44">
        <v>0</v>
      </c>
      <c r="B1" s="44">
        <v>0</v>
      </c>
      <c r="C1" s="44">
        <v>1</v>
      </c>
      <c r="D1" s="44">
        <v>1</v>
      </c>
      <c r="E1" s="44">
        <v>0</v>
      </c>
      <c r="F1" s="44">
        <v>0</v>
      </c>
      <c r="G1" s="44">
        <v>0</v>
      </c>
      <c r="H1" s="44">
        <v>0</v>
      </c>
      <c r="I1" s="44">
        <v>1</v>
      </c>
      <c r="J1" s="44">
        <v>0</v>
      </c>
      <c r="K1" s="44">
        <v>0</v>
      </c>
      <c r="L1" s="44">
        <v>0</v>
      </c>
      <c r="M1" s="44">
        <v>1</v>
      </c>
      <c r="N1" s="44">
        <v>1</v>
      </c>
      <c r="O1" s="44">
        <v>0</v>
      </c>
      <c r="P1" s="44">
        <v>0</v>
      </c>
      <c r="Q1" s="44">
        <v>0</v>
      </c>
      <c r="R1" s="44">
        <v>0</v>
      </c>
      <c r="S1" s="44">
        <v>0</v>
      </c>
      <c r="T1" s="44">
        <v>0</v>
      </c>
    </row>
    <row r="2" spans="1:25" x14ac:dyDescent="0.25">
      <c r="A2" s="44">
        <v>0</v>
      </c>
      <c r="B2" s="44">
        <v>0</v>
      </c>
      <c r="C2" s="44">
        <v>0</v>
      </c>
      <c r="D2" s="44">
        <v>0</v>
      </c>
      <c r="E2" s="44">
        <v>0</v>
      </c>
      <c r="F2" s="44">
        <v>0</v>
      </c>
      <c r="G2" s="44">
        <v>0</v>
      </c>
      <c r="H2" s="44">
        <v>0</v>
      </c>
      <c r="I2" s="44">
        <v>1</v>
      </c>
      <c r="J2" s="44">
        <v>1</v>
      </c>
      <c r="K2" s="44">
        <v>0</v>
      </c>
      <c r="L2" s="44">
        <v>1</v>
      </c>
      <c r="M2" s="44">
        <v>1</v>
      </c>
      <c r="N2" s="44">
        <v>0</v>
      </c>
      <c r="O2" s="44">
        <v>0</v>
      </c>
      <c r="P2" s="44">
        <v>0</v>
      </c>
      <c r="Q2" s="44">
        <v>0</v>
      </c>
      <c r="R2" s="44">
        <v>0</v>
      </c>
      <c r="S2" s="44">
        <v>0</v>
      </c>
      <c r="T2" s="44">
        <v>0</v>
      </c>
    </row>
    <row r="3" spans="1:25" x14ac:dyDescent="0.25">
      <c r="A3" s="44">
        <v>0</v>
      </c>
      <c r="B3" s="44">
        <v>0</v>
      </c>
      <c r="C3" s="44">
        <v>0</v>
      </c>
      <c r="D3" s="44">
        <v>0</v>
      </c>
      <c r="E3" s="44">
        <v>0</v>
      </c>
      <c r="F3" s="44">
        <v>0</v>
      </c>
      <c r="G3" s="44">
        <v>0</v>
      </c>
      <c r="H3" s="44">
        <v>1</v>
      </c>
      <c r="I3" s="44">
        <v>0</v>
      </c>
      <c r="J3" s="44">
        <v>1</v>
      </c>
      <c r="K3" s="44">
        <v>0</v>
      </c>
      <c r="L3" s="44">
        <v>1</v>
      </c>
      <c r="M3" s="44">
        <v>0</v>
      </c>
      <c r="N3" s="44">
        <v>0</v>
      </c>
      <c r="O3" s="44">
        <v>0</v>
      </c>
      <c r="P3" s="44">
        <v>0</v>
      </c>
      <c r="Q3" s="44">
        <v>1</v>
      </c>
      <c r="R3" s="44">
        <v>0</v>
      </c>
      <c r="S3" s="44">
        <v>0</v>
      </c>
      <c r="T3" s="44">
        <v>1</v>
      </c>
    </row>
    <row r="4" spans="1:25" x14ac:dyDescent="0.25">
      <c r="A4" s="44">
        <v>0</v>
      </c>
      <c r="B4" s="44">
        <v>0</v>
      </c>
      <c r="C4" s="44">
        <v>0</v>
      </c>
      <c r="D4" s="44">
        <v>1</v>
      </c>
      <c r="E4" s="44">
        <v>0</v>
      </c>
      <c r="F4" s="44">
        <v>0</v>
      </c>
      <c r="G4" s="44">
        <v>0</v>
      </c>
      <c r="H4" s="44">
        <v>0</v>
      </c>
      <c r="I4" s="44">
        <v>0</v>
      </c>
      <c r="J4" s="44">
        <v>0</v>
      </c>
      <c r="K4" s="44">
        <v>0</v>
      </c>
      <c r="L4" s="44">
        <v>1</v>
      </c>
      <c r="M4" s="44">
        <v>1</v>
      </c>
      <c r="N4" s="44">
        <v>0</v>
      </c>
      <c r="O4" s="44">
        <v>0</v>
      </c>
      <c r="P4" s="44">
        <v>0</v>
      </c>
      <c r="Q4" s="44">
        <v>0</v>
      </c>
      <c r="R4" s="44">
        <v>0</v>
      </c>
      <c r="S4" s="44">
        <v>1</v>
      </c>
      <c r="T4" s="44">
        <v>0</v>
      </c>
    </row>
    <row r="5" spans="1:25" ht="13.5" thickBot="1" x14ac:dyDescent="0.3">
      <c r="A5" s="44">
        <v>0</v>
      </c>
      <c r="B5" s="44">
        <v>0</v>
      </c>
      <c r="C5" s="44">
        <v>0</v>
      </c>
      <c r="D5" s="44">
        <v>0</v>
      </c>
      <c r="E5" s="44">
        <v>1</v>
      </c>
      <c r="F5" s="44">
        <v>1</v>
      </c>
      <c r="G5" s="44">
        <v>1</v>
      </c>
      <c r="H5" s="44">
        <v>0</v>
      </c>
      <c r="I5" s="44">
        <v>0</v>
      </c>
      <c r="J5" s="44">
        <v>0</v>
      </c>
      <c r="K5" s="44">
        <v>1</v>
      </c>
      <c r="L5" s="44">
        <v>1</v>
      </c>
      <c r="M5" s="44">
        <v>1</v>
      </c>
      <c r="N5" s="44">
        <v>0</v>
      </c>
      <c r="O5" s="44">
        <v>0</v>
      </c>
      <c r="P5" s="44">
        <v>0</v>
      </c>
      <c r="Q5" s="44">
        <v>0</v>
      </c>
      <c r="R5" s="44">
        <v>0</v>
      </c>
      <c r="S5" s="44">
        <v>0</v>
      </c>
      <c r="T5" s="44">
        <v>0</v>
      </c>
      <c r="V5" s="75" t="s">
        <v>324</v>
      </c>
      <c r="W5" s="75"/>
      <c r="X5" s="75"/>
      <c r="Y5" s="75"/>
    </row>
    <row r="6" spans="1:25" ht="13.5" thickBot="1" x14ac:dyDescent="0.3">
      <c r="A6" s="44">
        <v>1</v>
      </c>
      <c r="B6" s="44">
        <v>1</v>
      </c>
      <c r="C6" s="44">
        <v>1</v>
      </c>
      <c r="D6" s="44">
        <v>1</v>
      </c>
      <c r="E6" s="44">
        <v>0</v>
      </c>
      <c r="F6" s="44">
        <v>0</v>
      </c>
      <c r="G6" s="44">
        <v>1</v>
      </c>
      <c r="H6" s="44">
        <v>1</v>
      </c>
      <c r="I6" s="44">
        <v>1</v>
      </c>
      <c r="J6" s="44">
        <v>1</v>
      </c>
      <c r="K6" s="44">
        <v>1</v>
      </c>
      <c r="L6" s="44">
        <v>1</v>
      </c>
      <c r="M6" s="44">
        <v>1</v>
      </c>
      <c r="N6" s="44">
        <v>1</v>
      </c>
      <c r="O6" s="44">
        <v>1</v>
      </c>
      <c r="P6" s="44">
        <v>1</v>
      </c>
      <c r="Q6" s="44">
        <v>1</v>
      </c>
      <c r="R6" s="44">
        <v>1</v>
      </c>
      <c r="S6" s="44">
        <v>1</v>
      </c>
      <c r="T6" s="44">
        <v>1</v>
      </c>
      <c r="V6" s="76" t="s">
        <v>325</v>
      </c>
      <c r="W6" s="76"/>
      <c r="X6" s="76" t="s">
        <v>326</v>
      </c>
      <c r="Y6" s="76"/>
    </row>
    <row r="7" spans="1:25" ht="25" x14ac:dyDescent="0.25">
      <c r="A7" s="44">
        <v>1</v>
      </c>
      <c r="B7" s="44">
        <v>1</v>
      </c>
      <c r="C7" s="44">
        <v>0</v>
      </c>
      <c r="D7" s="44">
        <v>0</v>
      </c>
      <c r="E7" s="44">
        <v>0</v>
      </c>
      <c r="F7" s="44">
        <v>0</v>
      </c>
      <c r="G7" s="44">
        <v>0</v>
      </c>
      <c r="H7" s="44">
        <v>0</v>
      </c>
      <c r="I7" s="44">
        <v>1</v>
      </c>
      <c r="J7" s="44">
        <v>1</v>
      </c>
      <c r="K7" s="44">
        <v>0</v>
      </c>
      <c r="L7" s="44">
        <v>0</v>
      </c>
      <c r="M7" s="44">
        <v>1</v>
      </c>
      <c r="N7" s="44">
        <v>0</v>
      </c>
      <c r="O7" s="44">
        <v>0</v>
      </c>
      <c r="P7" s="44">
        <v>0</v>
      </c>
      <c r="Q7" s="44">
        <v>1</v>
      </c>
      <c r="R7" s="44">
        <v>0</v>
      </c>
      <c r="S7" s="44">
        <v>0</v>
      </c>
      <c r="T7" s="44">
        <v>0</v>
      </c>
      <c r="V7" s="46" t="s">
        <v>327</v>
      </c>
      <c r="W7" s="46"/>
      <c r="X7" s="47">
        <v>0.94399999999999995</v>
      </c>
      <c r="Y7" s="46"/>
    </row>
    <row r="8" spans="1:25" ht="37.5" x14ac:dyDescent="0.25">
      <c r="A8" s="44">
        <v>0</v>
      </c>
      <c r="B8" s="44">
        <v>0</v>
      </c>
      <c r="C8" s="44">
        <v>1</v>
      </c>
      <c r="D8" s="44">
        <v>1</v>
      </c>
      <c r="E8" s="44">
        <v>1</v>
      </c>
      <c r="F8" s="44">
        <v>1</v>
      </c>
      <c r="G8" s="44">
        <v>1</v>
      </c>
      <c r="H8" s="44">
        <v>1</v>
      </c>
      <c r="I8" s="44">
        <v>0</v>
      </c>
      <c r="J8" s="44">
        <v>0</v>
      </c>
      <c r="K8" s="44">
        <v>0</v>
      </c>
      <c r="L8" s="44">
        <v>0</v>
      </c>
      <c r="M8" s="44">
        <v>0</v>
      </c>
      <c r="N8" s="44">
        <v>0</v>
      </c>
      <c r="O8" s="44">
        <v>0</v>
      </c>
      <c r="P8" s="44">
        <v>0</v>
      </c>
      <c r="Q8" s="44">
        <v>0</v>
      </c>
      <c r="R8" s="44">
        <v>0</v>
      </c>
      <c r="S8" s="44">
        <v>0</v>
      </c>
      <c r="T8" s="44">
        <v>0</v>
      </c>
      <c r="V8" s="46" t="s">
        <v>328</v>
      </c>
      <c r="W8" s="46"/>
      <c r="X8" s="47">
        <v>0.92800000000000005</v>
      </c>
      <c r="Y8" s="46"/>
    </row>
    <row r="9" spans="1:25" ht="37.5" x14ac:dyDescent="0.25">
      <c r="A9" s="44">
        <v>0</v>
      </c>
      <c r="B9" s="44">
        <v>0</v>
      </c>
      <c r="C9" s="44">
        <v>0</v>
      </c>
      <c r="D9" s="44">
        <v>1</v>
      </c>
      <c r="E9" s="44">
        <v>0</v>
      </c>
      <c r="F9" s="44">
        <v>0</v>
      </c>
      <c r="G9" s="44">
        <v>0</v>
      </c>
      <c r="H9" s="44">
        <v>0</v>
      </c>
      <c r="I9" s="44">
        <v>0</v>
      </c>
      <c r="J9" s="44">
        <v>0</v>
      </c>
      <c r="K9" s="44">
        <v>0</v>
      </c>
      <c r="L9" s="44">
        <v>1</v>
      </c>
      <c r="M9" s="44">
        <v>1</v>
      </c>
      <c r="N9" s="44">
        <v>0</v>
      </c>
      <c r="O9" s="44">
        <v>0</v>
      </c>
      <c r="P9" s="44">
        <v>0</v>
      </c>
      <c r="Q9" s="44">
        <v>0</v>
      </c>
      <c r="R9" s="44">
        <v>1</v>
      </c>
      <c r="S9" s="44">
        <v>1</v>
      </c>
      <c r="T9" s="44">
        <v>1</v>
      </c>
      <c r="V9" s="46" t="s">
        <v>329</v>
      </c>
      <c r="W9" s="46"/>
      <c r="X9" s="47">
        <v>0.95799999999999996</v>
      </c>
      <c r="Y9" s="46"/>
    </row>
    <row r="10" spans="1:25" ht="13" thickBot="1" x14ac:dyDescent="0.3">
      <c r="A10" s="44">
        <v>0</v>
      </c>
      <c r="B10" s="44">
        <v>0</v>
      </c>
      <c r="C10" s="44">
        <v>0</v>
      </c>
      <c r="D10" s="44">
        <v>0</v>
      </c>
      <c r="E10" s="44">
        <v>1</v>
      </c>
      <c r="F10" s="44">
        <v>1</v>
      </c>
      <c r="G10" s="44">
        <v>1</v>
      </c>
      <c r="H10" s="44">
        <v>0</v>
      </c>
      <c r="I10" s="44">
        <v>0</v>
      </c>
      <c r="J10" s="44">
        <v>0</v>
      </c>
      <c r="K10" s="44">
        <v>0</v>
      </c>
      <c r="L10" s="44">
        <v>0</v>
      </c>
      <c r="M10" s="44">
        <v>1</v>
      </c>
      <c r="N10" s="44">
        <v>0</v>
      </c>
      <c r="O10" s="44">
        <v>1</v>
      </c>
      <c r="P10" s="44">
        <v>0</v>
      </c>
      <c r="Q10" s="44">
        <v>1</v>
      </c>
      <c r="R10" s="44">
        <v>0</v>
      </c>
      <c r="S10" s="44">
        <v>0</v>
      </c>
      <c r="T10" s="44">
        <v>0</v>
      </c>
      <c r="V10" s="77"/>
      <c r="W10" s="77"/>
      <c r="X10" s="77"/>
      <c r="Y10" s="77"/>
    </row>
    <row r="11" spans="1:25" ht="25.5" customHeight="1" x14ac:dyDescent="0.25">
      <c r="A11" s="44">
        <v>0</v>
      </c>
      <c r="B11" s="44">
        <v>1</v>
      </c>
      <c r="C11" s="44">
        <v>1</v>
      </c>
      <c r="D11" s="44">
        <v>1</v>
      </c>
      <c r="E11" s="44">
        <v>0</v>
      </c>
      <c r="F11" s="44">
        <v>0</v>
      </c>
      <c r="G11" s="44">
        <v>1</v>
      </c>
      <c r="H11" s="44">
        <v>0</v>
      </c>
      <c r="I11" s="44">
        <v>1</v>
      </c>
      <c r="J11" s="44">
        <v>1</v>
      </c>
      <c r="K11" s="44">
        <v>0</v>
      </c>
      <c r="L11" s="44">
        <v>0</v>
      </c>
      <c r="M11" s="44">
        <v>0</v>
      </c>
      <c r="N11" s="44">
        <v>1</v>
      </c>
      <c r="O11" s="44">
        <v>0</v>
      </c>
      <c r="P11" s="44">
        <v>1</v>
      </c>
      <c r="Q11" s="44">
        <v>0</v>
      </c>
      <c r="R11" s="44">
        <v>0</v>
      </c>
      <c r="S11" s="44">
        <v>0</v>
      </c>
      <c r="T11" s="44">
        <v>0</v>
      </c>
      <c r="V11" s="78" t="s">
        <v>330</v>
      </c>
      <c r="W11" s="78"/>
      <c r="X11" s="78"/>
      <c r="Y11" s="78"/>
    </row>
    <row r="12" spans="1:25" x14ac:dyDescent="0.25">
      <c r="A12" s="44">
        <v>0</v>
      </c>
      <c r="B12" s="44">
        <v>0</v>
      </c>
      <c r="C12" s="44">
        <v>0</v>
      </c>
      <c r="D12" s="44">
        <v>0</v>
      </c>
      <c r="E12" s="44">
        <v>0</v>
      </c>
      <c r="F12" s="44">
        <v>0</v>
      </c>
      <c r="G12" s="44">
        <v>0</v>
      </c>
      <c r="H12" s="44">
        <v>1</v>
      </c>
      <c r="I12" s="44">
        <v>0</v>
      </c>
      <c r="J12" s="44">
        <v>0</v>
      </c>
      <c r="K12" s="44">
        <v>0</v>
      </c>
      <c r="L12" s="44">
        <v>1</v>
      </c>
      <c r="M12" s="44">
        <v>0</v>
      </c>
      <c r="N12" s="44">
        <v>1</v>
      </c>
      <c r="O12" s="44">
        <v>0</v>
      </c>
      <c r="P12" s="44">
        <v>0</v>
      </c>
      <c r="Q12" s="44">
        <v>0</v>
      </c>
      <c r="R12" s="44">
        <v>0</v>
      </c>
      <c r="S12" s="44">
        <v>0</v>
      </c>
      <c r="T12" s="44">
        <v>1</v>
      </c>
    </row>
    <row r="13" spans="1:25" x14ac:dyDescent="0.25">
      <c r="A13" s="44">
        <v>0</v>
      </c>
      <c r="B13" s="44">
        <v>0</v>
      </c>
      <c r="C13" s="44">
        <v>0</v>
      </c>
      <c r="D13" s="44">
        <v>0</v>
      </c>
      <c r="E13" s="44">
        <v>0</v>
      </c>
      <c r="F13" s="44">
        <v>0</v>
      </c>
      <c r="G13" s="44">
        <v>1</v>
      </c>
      <c r="H13" s="44">
        <v>0</v>
      </c>
      <c r="I13" s="44">
        <v>0</v>
      </c>
      <c r="J13" s="44">
        <v>0</v>
      </c>
      <c r="K13" s="44">
        <v>0</v>
      </c>
      <c r="L13" s="44">
        <v>0</v>
      </c>
      <c r="M13" s="44">
        <v>0</v>
      </c>
      <c r="N13" s="44">
        <v>0</v>
      </c>
      <c r="O13" s="44">
        <v>1</v>
      </c>
      <c r="P13" s="44">
        <v>1</v>
      </c>
      <c r="Q13" s="44">
        <v>1</v>
      </c>
      <c r="R13" s="44">
        <v>1</v>
      </c>
      <c r="S13" s="44">
        <v>0</v>
      </c>
      <c r="T13" s="44">
        <v>0</v>
      </c>
    </row>
    <row r="14" spans="1:25" x14ac:dyDescent="0.25">
      <c r="A14" s="44">
        <v>0</v>
      </c>
      <c r="B14" s="44">
        <v>1</v>
      </c>
      <c r="C14" s="44">
        <v>1</v>
      </c>
      <c r="D14" s="44">
        <v>0</v>
      </c>
      <c r="E14" s="44">
        <v>0</v>
      </c>
      <c r="F14" s="44">
        <v>1</v>
      </c>
      <c r="G14" s="44">
        <v>1</v>
      </c>
      <c r="H14" s="44">
        <v>0</v>
      </c>
      <c r="I14" s="44">
        <v>1</v>
      </c>
      <c r="J14" s="44">
        <v>0</v>
      </c>
      <c r="K14" s="44">
        <v>0</v>
      </c>
      <c r="L14" s="44">
        <v>0</v>
      </c>
      <c r="M14" s="44">
        <v>1</v>
      </c>
      <c r="N14" s="44">
        <v>1</v>
      </c>
      <c r="O14" s="44">
        <v>0</v>
      </c>
      <c r="P14" s="44">
        <v>0</v>
      </c>
      <c r="Q14" s="44">
        <v>1</v>
      </c>
      <c r="R14" s="44">
        <v>0</v>
      </c>
      <c r="S14" s="44">
        <v>1</v>
      </c>
      <c r="T14" s="44">
        <v>0</v>
      </c>
    </row>
    <row r="15" spans="1:25" x14ac:dyDescent="0.25">
      <c r="A15" s="44">
        <v>0</v>
      </c>
      <c r="B15" s="44">
        <v>0</v>
      </c>
      <c r="C15" s="44">
        <v>0</v>
      </c>
      <c r="D15" s="44">
        <v>1</v>
      </c>
      <c r="E15" s="44">
        <v>0</v>
      </c>
      <c r="F15" s="44">
        <v>0</v>
      </c>
      <c r="G15" s="44">
        <v>0</v>
      </c>
      <c r="H15" s="44">
        <v>0</v>
      </c>
      <c r="I15" s="44">
        <v>0</v>
      </c>
      <c r="J15" s="44">
        <v>0</v>
      </c>
      <c r="K15" s="44">
        <v>0</v>
      </c>
      <c r="L15" s="44">
        <v>0</v>
      </c>
      <c r="M15" s="44">
        <v>0</v>
      </c>
      <c r="N15" s="44">
        <v>0</v>
      </c>
      <c r="O15" s="44">
        <v>0</v>
      </c>
      <c r="P15" s="44">
        <v>1</v>
      </c>
      <c r="Q15" s="44">
        <v>0</v>
      </c>
      <c r="R15" s="44">
        <v>0</v>
      </c>
      <c r="S15" s="44">
        <v>0</v>
      </c>
      <c r="T15" s="44">
        <v>0</v>
      </c>
    </row>
    <row r="16" spans="1:25" x14ac:dyDescent="0.25">
      <c r="A16" s="44">
        <v>0</v>
      </c>
      <c r="B16" s="44">
        <v>0</v>
      </c>
      <c r="C16" s="44">
        <v>0</v>
      </c>
      <c r="D16" s="44">
        <v>0</v>
      </c>
      <c r="E16" s="44">
        <v>0</v>
      </c>
      <c r="F16" s="44">
        <v>0</v>
      </c>
      <c r="G16" s="44">
        <v>0</v>
      </c>
      <c r="H16" s="44">
        <v>0</v>
      </c>
      <c r="I16" s="44">
        <v>0</v>
      </c>
      <c r="J16" s="44">
        <v>0</v>
      </c>
      <c r="K16" s="44">
        <v>1</v>
      </c>
      <c r="L16" s="44">
        <v>1</v>
      </c>
      <c r="M16" s="44">
        <v>1</v>
      </c>
      <c r="N16" s="44">
        <v>1</v>
      </c>
      <c r="O16" s="44">
        <v>1</v>
      </c>
      <c r="P16" s="44">
        <v>0</v>
      </c>
      <c r="Q16" s="44">
        <v>1</v>
      </c>
      <c r="R16" s="44">
        <v>1</v>
      </c>
      <c r="S16" s="44">
        <v>0</v>
      </c>
      <c r="T16" s="44">
        <v>0</v>
      </c>
    </row>
    <row r="17" spans="1:20" x14ac:dyDescent="0.25">
      <c r="A17" s="44">
        <v>1</v>
      </c>
      <c r="B17" s="44">
        <v>1</v>
      </c>
      <c r="C17" s="44">
        <v>1</v>
      </c>
      <c r="D17" s="44">
        <v>1</v>
      </c>
      <c r="E17" s="44">
        <v>0</v>
      </c>
      <c r="F17" s="44">
        <v>1</v>
      </c>
      <c r="G17" s="44">
        <v>1</v>
      </c>
      <c r="H17" s="44">
        <v>1</v>
      </c>
      <c r="I17" s="44">
        <v>1</v>
      </c>
      <c r="J17" s="44">
        <v>1</v>
      </c>
      <c r="K17" s="44">
        <v>1</v>
      </c>
      <c r="L17" s="44">
        <v>1</v>
      </c>
      <c r="M17" s="44">
        <v>0</v>
      </c>
      <c r="N17" s="44">
        <v>1</v>
      </c>
      <c r="O17" s="44">
        <v>1</v>
      </c>
      <c r="P17" s="44">
        <v>1</v>
      </c>
      <c r="Q17" s="44">
        <v>1</v>
      </c>
      <c r="R17" s="44">
        <v>1</v>
      </c>
      <c r="S17" s="44">
        <v>1</v>
      </c>
      <c r="T17" s="44">
        <v>1</v>
      </c>
    </row>
    <row r="18" spans="1:20" x14ac:dyDescent="0.25">
      <c r="A18" s="44">
        <v>1</v>
      </c>
      <c r="B18" s="44">
        <v>1</v>
      </c>
      <c r="C18" s="44">
        <v>1</v>
      </c>
      <c r="D18" s="44">
        <v>0</v>
      </c>
      <c r="E18" s="44">
        <v>0</v>
      </c>
      <c r="F18" s="44">
        <v>0</v>
      </c>
      <c r="G18" s="44">
        <v>0</v>
      </c>
      <c r="H18" s="44">
        <v>0</v>
      </c>
      <c r="I18" s="44">
        <v>1</v>
      </c>
      <c r="J18" s="44">
        <v>1</v>
      </c>
      <c r="K18" s="44">
        <v>0</v>
      </c>
      <c r="L18" s="44">
        <v>1</v>
      </c>
      <c r="M18" s="44">
        <v>0</v>
      </c>
      <c r="N18" s="44">
        <v>0</v>
      </c>
      <c r="O18" s="44">
        <v>1</v>
      </c>
      <c r="P18" s="44">
        <v>1</v>
      </c>
      <c r="Q18" s="44">
        <v>1</v>
      </c>
      <c r="R18" s="44">
        <v>0</v>
      </c>
      <c r="S18" s="44">
        <v>0</v>
      </c>
      <c r="T18" s="44">
        <v>0</v>
      </c>
    </row>
    <row r="19" spans="1:20" x14ac:dyDescent="0.25">
      <c r="A19" s="44">
        <v>0</v>
      </c>
      <c r="B19" s="44">
        <v>0</v>
      </c>
      <c r="C19" s="44">
        <v>0</v>
      </c>
      <c r="D19" s="44">
        <v>0</v>
      </c>
      <c r="E19" s="44">
        <v>0</v>
      </c>
      <c r="F19" s="44">
        <v>1</v>
      </c>
      <c r="G19" s="44">
        <v>1</v>
      </c>
      <c r="H19" s="44">
        <v>1</v>
      </c>
      <c r="I19" s="44">
        <v>0</v>
      </c>
      <c r="J19" s="44">
        <v>0</v>
      </c>
      <c r="K19" s="44">
        <v>0</v>
      </c>
      <c r="L19" s="44">
        <v>0</v>
      </c>
      <c r="M19" s="44">
        <v>0</v>
      </c>
      <c r="N19" s="44">
        <v>0</v>
      </c>
      <c r="O19" s="44">
        <v>0</v>
      </c>
      <c r="P19" s="44">
        <v>0</v>
      </c>
      <c r="Q19" s="44">
        <v>0</v>
      </c>
      <c r="R19" s="44">
        <v>0</v>
      </c>
      <c r="S19" s="44">
        <v>0</v>
      </c>
      <c r="T19" s="44">
        <v>0</v>
      </c>
    </row>
    <row r="20" spans="1:20" x14ac:dyDescent="0.25">
      <c r="A20" s="44">
        <v>0</v>
      </c>
      <c r="B20" s="44">
        <v>0</v>
      </c>
      <c r="C20" s="44">
        <v>0</v>
      </c>
      <c r="D20" s="44">
        <v>0</v>
      </c>
      <c r="E20" s="44">
        <v>0</v>
      </c>
      <c r="F20" s="44">
        <v>0</v>
      </c>
      <c r="G20" s="44">
        <v>0</v>
      </c>
      <c r="H20" s="44">
        <v>0</v>
      </c>
      <c r="I20" s="44">
        <v>0</v>
      </c>
      <c r="J20" s="44">
        <v>1</v>
      </c>
      <c r="K20" s="44">
        <v>1</v>
      </c>
      <c r="L20" s="44">
        <v>1</v>
      </c>
      <c r="M20" s="44">
        <v>1</v>
      </c>
      <c r="N20" s="44">
        <v>0</v>
      </c>
      <c r="O20" s="44">
        <v>0</v>
      </c>
      <c r="P20" s="44">
        <v>0</v>
      </c>
      <c r="Q20" s="44">
        <v>1</v>
      </c>
      <c r="R20" s="44">
        <v>1</v>
      </c>
      <c r="S20" s="44">
        <v>0</v>
      </c>
      <c r="T20" s="44">
        <v>0</v>
      </c>
    </row>
    <row r="21" spans="1:20" x14ac:dyDescent="0.25">
      <c r="A21" s="44">
        <v>0</v>
      </c>
      <c r="B21" s="44">
        <v>0</v>
      </c>
      <c r="C21" s="44">
        <v>0</v>
      </c>
      <c r="D21" s="44">
        <v>1</v>
      </c>
      <c r="E21" s="44">
        <v>0</v>
      </c>
      <c r="F21" s="44">
        <v>0</v>
      </c>
      <c r="G21" s="44">
        <v>1</v>
      </c>
      <c r="H21" s="44">
        <v>0</v>
      </c>
      <c r="I21" s="44">
        <v>1</v>
      </c>
      <c r="J21" s="44">
        <v>1</v>
      </c>
      <c r="K21" s="44">
        <v>0</v>
      </c>
      <c r="L21" s="44">
        <v>0</v>
      </c>
      <c r="M21" s="44">
        <v>0</v>
      </c>
      <c r="N21" s="44">
        <v>0</v>
      </c>
      <c r="O21" s="44">
        <v>0</v>
      </c>
      <c r="P21" s="44">
        <v>0</v>
      </c>
      <c r="Q21" s="44">
        <v>0</v>
      </c>
      <c r="R21" s="44">
        <v>1</v>
      </c>
      <c r="S21" s="44">
        <v>0</v>
      </c>
      <c r="T21" s="44">
        <v>0</v>
      </c>
    </row>
    <row r="22" spans="1:20" x14ac:dyDescent="0.25">
      <c r="A22" s="44">
        <v>1</v>
      </c>
      <c r="B22" s="44">
        <v>1</v>
      </c>
      <c r="C22" s="44">
        <v>1</v>
      </c>
      <c r="D22" s="44">
        <v>1</v>
      </c>
      <c r="E22" s="44">
        <v>0</v>
      </c>
      <c r="F22" s="44">
        <v>0</v>
      </c>
      <c r="G22" s="44">
        <v>0</v>
      </c>
      <c r="H22" s="44">
        <v>0</v>
      </c>
      <c r="I22" s="44">
        <v>0</v>
      </c>
      <c r="J22" s="44">
        <v>0</v>
      </c>
      <c r="K22" s="44">
        <v>0</v>
      </c>
      <c r="L22" s="44">
        <v>1</v>
      </c>
      <c r="M22" s="44">
        <v>1</v>
      </c>
      <c r="N22" s="44">
        <v>0</v>
      </c>
      <c r="O22" s="44">
        <v>0</v>
      </c>
      <c r="P22" s="44">
        <v>0</v>
      </c>
      <c r="Q22" s="44">
        <v>0</v>
      </c>
      <c r="R22" s="44">
        <v>0</v>
      </c>
      <c r="S22" s="44">
        <v>0</v>
      </c>
      <c r="T22" s="44">
        <v>0</v>
      </c>
    </row>
    <row r="23" spans="1:20" x14ac:dyDescent="0.25">
      <c r="A23" s="44">
        <v>1</v>
      </c>
      <c r="B23" s="44">
        <v>1</v>
      </c>
      <c r="C23" s="44">
        <v>1</v>
      </c>
      <c r="D23" s="44">
        <v>1</v>
      </c>
      <c r="E23" s="44">
        <v>1</v>
      </c>
      <c r="F23" s="44">
        <v>1</v>
      </c>
      <c r="G23" s="44">
        <v>1</v>
      </c>
      <c r="H23" s="44">
        <v>1</v>
      </c>
      <c r="I23" s="44">
        <v>1</v>
      </c>
      <c r="J23" s="44">
        <v>1</v>
      </c>
      <c r="K23" s="44">
        <v>1</v>
      </c>
      <c r="L23" s="44">
        <v>0</v>
      </c>
      <c r="M23" s="44">
        <v>1</v>
      </c>
      <c r="N23" s="44">
        <v>1</v>
      </c>
      <c r="O23" s="44">
        <v>1</v>
      </c>
      <c r="P23" s="44">
        <v>1</v>
      </c>
      <c r="Q23" s="44">
        <v>1</v>
      </c>
      <c r="R23" s="44">
        <v>1</v>
      </c>
      <c r="S23" s="44">
        <v>1</v>
      </c>
      <c r="T23" s="44">
        <v>1</v>
      </c>
    </row>
    <row r="24" spans="1:20" x14ac:dyDescent="0.25">
      <c r="A24" s="44">
        <v>0</v>
      </c>
      <c r="B24" s="44">
        <v>0</v>
      </c>
      <c r="C24" s="44">
        <v>1</v>
      </c>
      <c r="D24" s="44">
        <v>1</v>
      </c>
      <c r="E24" s="44">
        <v>0</v>
      </c>
      <c r="F24" s="44">
        <v>0</v>
      </c>
      <c r="G24" s="44">
        <v>1</v>
      </c>
      <c r="H24" s="44">
        <v>1</v>
      </c>
      <c r="I24" s="44">
        <v>1</v>
      </c>
      <c r="J24" s="44">
        <v>0</v>
      </c>
      <c r="K24" s="44">
        <v>1</v>
      </c>
      <c r="L24" s="44">
        <v>0</v>
      </c>
      <c r="M24" s="44">
        <v>0</v>
      </c>
      <c r="N24" s="44">
        <v>0</v>
      </c>
      <c r="O24" s="44">
        <v>1</v>
      </c>
      <c r="P24" s="44">
        <v>0</v>
      </c>
      <c r="Q24" s="44">
        <v>1</v>
      </c>
      <c r="R24" s="44">
        <v>0</v>
      </c>
      <c r="S24" s="44">
        <v>0</v>
      </c>
      <c r="T24" s="44">
        <v>1</v>
      </c>
    </row>
    <row r="25" spans="1:20" x14ac:dyDescent="0.25">
      <c r="A25" s="44">
        <v>0</v>
      </c>
      <c r="B25" s="44">
        <v>0</v>
      </c>
      <c r="C25" s="44">
        <v>1</v>
      </c>
      <c r="D25" s="44">
        <v>1</v>
      </c>
      <c r="E25" s="44">
        <v>0</v>
      </c>
      <c r="F25" s="44">
        <v>0</v>
      </c>
      <c r="G25" s="44">
        <v>0</v>
      </c>
      <c r="H25" s="44">
        <v>1</v>
      </c>
      <c r="I25" s="44">
        <v>0</v>
      </c>
      <c r="J25" s="44">
        <v>1</v>
      </c>
      <c r="K25" s="44">
        <v>0</v>
      </c>
      <c r="L25" s="44">
        <v>0</v>
      </c>
      <c r="M25" s="44">
        <v>0</v>
      </c>
      <c r="N25" s="44">
        <v>0</v>
      </c>
      <c r="O25" s="44">
        <v>0</v>
      </c>
      <c r="P25" s="44">
        <v>0</v>
      </c>
      <c r="Q25" s="44">
        <v>0</v>
      </c>
      <c r="R25" s="44">
        <v>0</v>
      </c>
      <c r="S25" s="44">
        <v>1</v>
      </c>
      <c r="T25" s="44">
        <v>0</v>
      </c>
    </row>
    <row r="26" spans="1:20" x14ac:dyDescent="0.25">
      <c r="A26" s="44">
        <v>0</v>
      </c>
      <c r="B26" s="44">
        <v>0</v>
      </c>
      <c r="C26" s="44">
        <v>0</v>
      </c>
      <c r="D26" s="44">
        <v>0</v>
      </c>
      <c r="E26" s="44">
        <v>0</v>
      </c>
      <c r="F26" s="44">
        <v>0</v>
      </c>
      <c r="G26" s="44">
        <v>0</v>
      </c>
      <c r="H26" s="44">
        <v>1</v>
      </c>
      <c r="I26" s="44">
        <v>1</v>
      </c>
      <c r="J26" s="44">
        <v>1</v>
      </c>
      <c r="K26" s="44">
        <v>0</v>
      </c>
      <c r="L26" s="44">
        <v>0</v>
      </c>
      <c r="M26" s="44">
        <v>1</v>
      </c>
      <c r="N26" s="44">
        <v>1</v>
      </c>
      <c r="O26" s="44">
        <v>1</v>
      </c>
      <c r="P26" s="44">
        <v>0</v>
      </c>
      <c r="Q26" s="44">
        <v>0</v>
      </c>
      <c r="R26" s="44">
        <v>0</v>
      </c>
      <c r="S26" s="44">
        <v>0</v>
      </c>
      <c r="T26" s="44">
        <v>0</v>
      </c>
    </row>
    <row r="27" spans="1:20" x14ac:dyDescent="0.25">
      <c r="A27" s="44">
        <v>0</v>
      </c>
      <c r="B27" s="44">
        <v>0</v>
      </c>
      <c r="C27" s="44">
        <v>0</v>
      </c>
      <c r="D27" s="44">
        <v>0</v>
      </c>
      <c r="E27" s="44">
        <v>0</v>
      </c>
      <c r="F27" s="44">
        <v>0</v>
      </c>
      <c r="G27" s="44">
        <v>0</v>
      </c>
      <c r="H27" s="44">
        <v>0</v>
      </c>
      <c r="I27" s="44">
        <v>1</v>
      </c>
      <c r="J27" s="44">
        <v>1</v>
      </c>
      <c r="K27" s="44">
        <v>1</v>
      </c>
      <c r="L27" s="44">
        <v>1</v>
      </c>
      <c r="M27" s="44">
        <v>1</v>
      </c>
      <c r="N27" s="44">
        <v>1</v>
      </c>
      <c r="O27" s="44">
        <v>0</v>
      </c>
      <c r="P27" s="44">
        <v>0</v>
      </c>
      <c r="Q27" s="44">
        <v>1</v>
      </c>
      <c r="R27" s="44">
        <v>0</v>
      </c>
      <c r="S27" s="44">
        <v>0</v>
      </c>
      <c r="T27" s="44">
        <v>0</v>
      </c>
    </row>
    <row r="28" spans="1:20" x14ac:dyDescent="0.25">
      <c r="A28" s="44">
        <v>0</v>
      </c>
      <c r="B28" s="44">
        <v>0</v>
      </c>
      <c r="C28" s="44">
        <v>1</v>
      </c>
      <c r="D28" s="44">
        <v>0</v>
      </c>
      <c r="E28" s="44">
        <v>0</v>
      </c>
      <c r="F28" s="44">
        <v>1</v>
      </c>
      <c r="G28" s="44">
        <v>0</v>
      </c>
      <c r="H28" s="44">
        <v>0</v>
      </c>
      <c r="I28" s="44">
        <v>0</v>
      </c>
      <c r="J28" s="44">
        <v>1</v>
      </c>
      <c r="K28" s="44">
        <v>0</v>
      </c>
      <c r="L28" s="44">
        <v>1</v>
      </c>
      <c r="M28" s="44">
        <v>0</v>
      </c>
      <c r="N28" s="44">
        <v>0</v>
      </c>
      <c r="O28" s="44">
        <v>0</v>
      </c>
      <c r="P28" s="44">
        <v>0</v>
      </c>
      <c r="Q28" s="44">
        <v>1</v>
      </c>
      <c r="R28" s="44">
        <v>0</v>
      </c>
      <c r="S28" s="44">
        <v>1</v>
      </c>
      <c r="T28" s="44">
        <v>0</v>
      </c>
    </row>
    <row r="29" spans="1:20" x14ac:dyDescent="0.25">
      <c r="A29" s="44">
        <v>1</v>
      </c>
      <c r="B29" s="44">
        <v>0</v>
      </c>
      <c r="C29" s="44">
        <v>0</v>
      </c>
      <c r="D29" s="44">
        <v>1</v>
      </c>
      <c r="E29" s="44">
        <v>1</v>
      </c>
      <c r="F29" s="44">
        <v>1</v>
      </c>
      <c r="G29" s="44">
        <v>0</v>
      </c>
      <c r="H29" s="44">
        <v>1</v>
      </c>
      <c r="I29" s="44">
        <v>0</v>
      </c>
      <c r="J29" s="44">
        <v>1</v>
      </c>
      <c r="K29" s="44">
        <v>0</v>
      </c>
      <c r="L29" s="44">
        <v>0</v>
      </c>
      <c r="M29" s="44">
        <v>0</v>
      </c>
      <c r="N29" s="44">
        <v>1</v>
      </c>
      <c r="O29" s="44">
        <v>1</v>
      </c>
      <c r="P29" s="44">
        <v>1</v>
      </c>
      <c r="Q29" s="44">
        <v>1</v>
      </c>
      <c r="R29" s="44">
        <v>0</v>
      </c>
      <c r="S29" s="44">
        <v>1</v>
      </c>
      <c r="T29" s="44">
        <v>0</v>
      </c>
    </row>
    <row r="30" spans="1:20" x14ac:dyDescent="0.25">
      <c r="A30" s="44">
        <v>1</v>
      </c>
      <c r="B30" s="44">
        <v>1</v>
      </c>
      <c r="C30" s="44">
        <v>1</v>
      </c>
      <c r="D30" s="44">
        <v>1</v>
      </c>
      <c r="E30" s="44">
        <v>0</v>
      </c>
      <c r="F30" s="44">
        <v>1</v>
      </c>
      <c r="G30" s="44">
        <v>1</v>
      </c>
      <c r="H30" s="44">
        <v>1</v>
      </c>
      <c r="I30" s="44">
        <v>0</v>
      </c>
      <c r="J30" s="44">
        <v>1</v>
      </c>
      <c r="K30" s="44">
        <v>1</v>
      </c>
      <c r="L30" s="44">
        <v>0</v>
      </c>
      <c r="M30" s="44">
        <v>1</v>
      </c>
      <c r="N30" s="44">
        <v>0</v>
      </c>
      <c r="O30" s="44">
        <v>1</v>
      </c>
      <c r="P30" s="44">
        <v>1</v>
      </c>
      <c r="Q30" s="44">
        <v>1</v>
      </c>
      <c r="R30" s="44">
        <v>1</v>
      </c>
      <c r="S30" s="44">
        <v>1</v>
      </c>
      <c r="T30" s="44">
        <v>0</v>
      </c>
    </row>
    <row r="31" spans="1:20" x14ac:dyDescent="0.25">
      <c r="A31" s="44">
        <v>0</v>
      </c>
      <c r="B31" s="44">
        <v>0</v>
      </c>
      <c r="C31" s="44">
        <v>0</v>
      </c>
      <c r="D31" s="44">
        <v>0</v>
      </c>
      <c r="E31" s="44">
        <v>0</v>
      </c>
      <c r="F31" s="44">
        <v>1</v>
      </c>
      <c r="G31" s="44">
        <v>1</v>
      </c>
      <c r="H31" s="44">
        <v>1</v>
      </c>
      <c r="I31" s="44">
        <v>1</v>
      </c>
      <c r="J31" s="44">
        <v>0</v>
      </c>
      <c r="K31" s="44">
        <v>0</v>
      </c>
      <c r="L31" s="44">
        <v>0</v>
      </c>
      <c r="M31" s="44">
        <v>0</v>
      </c>
      <c r="N31" s="44">
        <v>0</v>
      </c>
      <c r="O31" s="44">
        <v>0</v>
      </c>
      <c r="P31" s="44">
        <v>0</v>
      </c>
      <c r="Q31" s="44">
        <v>0</v>
      </c>
      <c r="R31" s="44">
        <v>0</v>
      </c>
      <c r="S31" s="44">
        <v>0</v>
      </c>
      <c r="T31" s="44">
        <v>0</v>
      </c>
    </row>
    <row r="32" spans="1:20" x14ac:dyDescent="0.25">
      <c r="A32" s="44">
        <v>0</v>
      </c>
      <c r="B32" s="44">
        <v>0</v>
      </c>
      <c r="C32" s="44">
        <v>0</v>
      </c>
      <c r="D32" s="44">
        <v>1</v>
      </c>
      <c r="E32" s="44">
        <v>0</v>
      </c>
      <c r="F32" s="44">
        <v>0</v>
      </c>
      <c r="G32" s="44">
        <v>0</v>
      </c>
      <c r="H32" s="44">
        <v>0</v>
      </c>
      <c r="I32" s="44">
        <v>1</v>
      </c>
      <c r="J32" s="44">
        <v>0</v>
      </c>
      <c r="K32" s="44">
        <v>0</v>
      </c>
      <c r="L32" s="44">
        <v>0</v>
      </c>
      <c r="M32" s="44">
        <v>0</v>
      </c>
      <c r="N32" s="44">
        <v>0</v>
      </c>
      <c r="O32" s="44">
        <v>0</v>
      </c>
      <c r="P32" s="44">
        <v>0</v>
      </c>
      <c r="Q32" s="44">
        <v>0</v>
      </c>
      <c r="R32" s="44">
        <v>0</v>
      </c>
      <c r="S32" s="44">
        <v>0</v>
      </c>
      <c r="T32" s="44">
        <v>0</v>
      </c>
    </row>
    <row r="33" spans="1:20" x14ac:dyDescent="0.25">
      <c r="A33" s="44">
        <v>1</v>
      </c>
      <c r="B33" s="44">
        <v>1</v>
      </c>
      <c r="C33" s="44">
        <v>0</v>
      </c>
      <c r="D33" s="44">
        <v>0</v>
      </c>
      <c r="E33" s="44">
        <v>0</v>
      </c>
      <c r="F33" s="44">
        <v>1</v>
      </c>
      <c r="G33" s="44">
        <v>0</v>
      </c>
      <c r="H33" s="44">
        <v>0</v>
      </c>
      <c r="I33" s="44">
        <v>0</v>
      </c>
      <c r="J33" s="44">
        <v>1</v>
      </c>
      <c r="K33" s="44">
        <v>0</v>
      </c>
      <c r="L33" s="44">
        <v>1</v>
      </c>
      <c r="M33" s="44">
        <v>1</v>
      </c>
      <c r="N33" s="44">
        <v>0</v>
      </c>
      <c r="O33" s="44">
        <v>0</v>
      </c>
      <c r="P33" s="44">
        <v>0</v>
      </c>
      <c r="Q33" s="44">
        <v>1</v>
      </c>
      <c r="R33" s="44">
        <v>0</v>
      </c>
      <c r="S33" s="44">
        <v>1</v>
      </c>
      <c r="T33" s="44">
        <v>1</v>
      </c>
    </row>
    <row r="34" spans="1:20" x14ac:dyDescent="0.25">
      <c r="A34" s="44">
        <v>1</v>
      </c>
      <c r="B34" s="44">
        <v>1</v>
      </c>
      <c r="C34" s="44">
        <v>1</v>
      </c>
      <c r="D34" s="44">
        <v>1</v>
      </c>
      <c r="E34" s="44">
        <v>0</v>
      </c>
      <c r="F34" s="44">
        <v>0</v>
      </c>
      <c r="G34" s="44">
        <v>0</v>
      </c>
      <c r="H34" s="44">
        <v>0</v>
      </c>
      <c r="I34" s="44">
        <v>0</v>
      </c>
      <c r="J34" s="44">
        <v>0</v>
      </c>
      <c r="K34" s="44">
        <v>0</v>
      </c>
      <c r="L34" s="44">
        <v>0</v>
      </c>
      <c r="M34" s="44">
        <v>0</v>
      </c>
      <c r="N34" s="44">
        <v>0</v>
      </c>
      <c r="O34" s="44">
        <v>1</v>
      </c>
      <c r="P34" s="44">
        <v>1</v>
      </c>
      <c r="Q34" s="44">
        <v>1</v>
      </c>
      <c r="R34" s="44">
        <v>0</v>
      </c>
      <c r="S34" s="44">
        <v>0</v>
      </c>
      <c r="T34" s="44">
        <v>0</v>
      </c>
    </row>
    <row r="35" spans="1:20" x14ac:dyDescent="0.25">
      <c r="A35" s="44">
        <v>0</v>
      </c>
      <c r="B35" s="44">
        <v>0</v>
      </c>
      <c r="C35" s="44">
        <v>0</v>
      </c>
      <c r="D35" s="44">
        <v>1</v>
      </c>
      <c r="E35" s="44">
        <v>0</v>
      </c>
      <c r="F35" s="44">
        <v>0</v>
      </c>
      <c r="G35" s="44">
        <v>0</v>
      </c>
      <c r="H35" s="44">
        <v>0</v>
      </c>
      <c r="I35" s="44">
        <v>0</v>
      </c>
      <c r="J35" s="44">
        <v>1</v>
      </c>
      <c r="K35" s="44">
        <v>0</v>
      </c>
      <c r="L35" s="44">
        <v>0</v>
      </c>
      <c r="M35" s="44">
        <v>0</v>
      </c>
      <c r="N35" s="44">
        <v>0</v>
      </c>
      <c r="O35" s="44">
        <v>0</v>
      </c>
      <c r="P35" s="44">
        <v>0</v>
      </c>
      <c r="Q35" s="44">
        <v>0</v>
      </c>
      <c r="R35" s="44">
        <v>0</v>
      </c>
      <c r="S35" s="44">
        <v>1</v>
      </c>
      <c r="T35" s="44">
        <v>0</v>
      </c>
    </row>
    <row r="36" spans="1:20" x14ac:dyDescent="0.25">
      <c r="A36" s="44">
        <v>1</v>
      </c>
      <c r="B36" s="44">
        <v>1</v>
      </c>
      <c r="C36" s="44">
        <v>1</v>
      </c>
      <c r="D36" s="44">
        <v>0</v>
      </c>
      <c r="E36" s="44">
        <v>0</v>
      </c>
      <c r="F36" s="44">
        <v>1</v>
      </c>
      <c r="G36" s="44">
        <v>1</v>
      </c>
      <c r="H36" s="44">
        <v>0</v>
      </c>
      <c r="I36" s="44">
        <v>0</v>
      </c>
      <c r="J36" s="44">
        <v>0</v>
      </c>
      <c r="K36" s="44">
        <v>0</v>
      </c>
      <c r="L36" s="44">
        <v>0</v>
      </c>
      <c r="M36" s="44">
        <v>1</v>
      </c>
      <c r="N36" s="44">
        <v>0</v>
      </c>
      <c r="O36" s="44">
        <v>1</v>
      </c>
      <c r="P36" s="44">
        <v>0</v>
      </c>
      <c r="Q36" s="44">
        <v>1</v>
      </c>
      <c r="R36" s="44">
        <v>0</v>
      </c>
      <c r="S36" s="44">
        <v>1</v>
      </c>
      <c r="T36" s="44">
        <v>1</v>
      </c>
    </row>
    <row r="37" spans="1:20" x14ac:dyDescent="0.25">
      <c r="A37" s="44">
        <v>1</v>
      </c>
      <c r="B37" s="44">
        <v>1</v>
      </c>
      <c r="C37" s="44">
        <v>1</v>
      </c>
      <c r="D37" s="44">
        <v>1</v>
      </c>
      <c r="E37" s="44">
        <v>1</v>
      </c>
      <c r="F37" s="44">
        <v>1</v>
      </c>
      <c r="G37" s="44">
        <v>1</v>
      </c>
      <c r="H37" s="44">
        <v>1</v>
      </c>
      <c r="I37" s="44">
        <v>1</v>
      </c>
      <c r="J37" s="44">
        <v>1</v>
      </c>
      <c r="K37" s="44">
        <v>1</v>
      </c>
      <c r="L37" s="44">
        <v>1</v>
      </c>
      <c r="M37" s="44">
        <v>1</v>
      </c>
      <c r="N37" s="44">
        <v>1</v>
      </c>
      <c r="O37" s="44">
        <v>1</v>
      </c>
      <c r="P37" s="44">
        <v>1</v>
      </c>
      <c r="Q37" s="44">
        <v>1</v>
      </c>
      <c r="R37" s="44">
        <v>1</v>
      </c>
      <c r="S37" s="44">
        <v>1</v>
      </c>
      <c r="T37" s="44">
        <v>0</v>
      </c>
    </row>
    <row r="38" spans="1:20" x14ac:dyDescent="0.25">
      <c r="A38" s="44">
        <v>0</v>
      </c>
      <c r="B38" s="44">
        <v>0</v>
      </c>
      <c r="C38" s="44">
        <v>0</v>
      </c>
      <c r="D38" s="44">
        <v>0</v>
      </c>
      <c r="E38" s="44">
        <v>0</v>
      </c>
      <c r="F38" s="44">
        <v>0</v>
      </c>
      <c r="G38" s="44">
        <v>0</v>
      </c>
      <c r="H38" s="44">
        <v>0</v>
      </c>
      <c r="I38" s="44">
        <v>0</v>
      </c>
      <c r="J38" s="44">
        <v>0</v>
      </c>
      <c r="K38" s="44">
        <v>0</v>
      </c>
      <c r="L38" s="44">
        <v>0</v>
      </c>
      <c r="M38" s="44">
        <v>1</v>
      </c>
      <c r="N38" s="44">
        <v>1</v>
      </c>
      <c r="O38" s="44">
        <v>1</v>
      </c>
      <c r="P38" s="44">
        <v>1</v>
      </c>
      <c r="Q38" s="44">
        <v>1</v>
      </c>
      <c r="R38" s="44">
        <v>1</v>
      </c>
      <c r="S38" s="44">
        <v>0</v>
      </c>
      <c r="T38" s="44">
        <v>0</v>
      </c>
    </row>
    <row r="39" spans="1:20" x14ac:dyDescent="0.25">
      <c r="A39" s="44">
        <v>0</v>
      </c>
      <c r="B39" s="44">
        <v>0</v>
      </c>
      <c r="C39" s="44">
        <v>1</v>
      </c>
      <c r="D39" s="44">
        <v>0</v>
      </c>
      <c r="E39" s="44">
        <v>0</v>
      </c>
      <c r="F39" s="44">
        <v>1</v>
      </c>
      <c r="G39" s="44">
        <v>0</v>
      </c>
      <c r="H39" s="44">
        <v>1</v>
      </c>
      <c r="I39" s="44">
        <v>0</v>
      </c>
      <c r="J39" s="44">
        <v>1</v>
      </c>
      <c r="K39" s="44">
        <v>0</v>
      </c>
      <c r="L39" s="44">
        <v>0</v>
      </c>
      <c r="M39" s="44">
        <v>0</v>
      </c>
      <c r="N39" s="44">
        <v>0</v>
      </c>
      <c r="O39" s="44">
        <v>0</v>
      </c>
      <c r="P39" s="44">
        <v>1</v>
      </c>
      <c r="Q39" s="44">
        <v>0</v>
      </c>
      <c r="R39" s="44">
        <v>0</v>
      </c>
      <c r="S39" s="44">
        <v>1</v>
      </c>
      <c r="T39" s="44">
        <v>0</v>
      </c>
    </row>
    <row r="40" spans="1:20" x14ac:dyDescent="0.25">
      <c r="A40" s="44">
        <v>0</v>
      </c>
      <c r="B40" s="44">
        <v>0</v>
      </c>
      <c r="C40" s="44">
        <v>1</v>
      </c>
      <c r="D40" s="44">
        <v>0</v>
      </c>
      <c r="E40" s="44">
        <v>0</v>
      </c>
      <c r="F40" s="44">
        <v>1</v>
      </c>
      <c r="G40" s="44">
        <v>1</v>
      </c>
      <c r="H40" s="44">
        <v>0</v>
      </c>
      <c r="I40" s="44">
        <v>0</v>
      </c>
      <c r="J40" s="44">
        <v>0</v>
      </c>
      <c r="K40" s="44">
        <v>1</v>
      </c>
      <c r="L40" s="44">
        <v>1</v>
      </c>
      <c r="M40" s="44">
        <v>1</v>
      </c>
      <c r="N40" s="44">
        <v>1</v>
      </c>
      <c r="O40" s="44">
        <v>1</v>
      </c>
      <c r="P40" s="44">
        <v>0</v>
      </c>
      <c r="Q40" s="44">
        <v>1</v>
      </c>
      <c r="R40" s="44">
        <v>0</v>
      </c>
      <c r="S40" s="44">
        <v>0</v>
      </c>
      <c r="T40" s="44">
        <v>0</v>
      </c>
    </row>
    <row r="41" spans="1:20" x14ac:dyDescent="0.25">
      <c r="A41" s="44">
        <v>1</v>
      </c>
      <c r="B41" s="44">
        <v>1</v>
      </c>
      <c r="C41" s="44">
        <v>1</v>
      </c>
      <c r="D41" s="44">
        <v>1</v>
      </c>
      <c r="E41" s="44">
        <v>1</v>
      </c>
      <c r="F41" s="44">
        <v>0</v>
      </c>
      <c r="G41" s="44">
        <v>0</v>
      </c>
      <c r="H41" s="44">
        <v>0</v>
      </c>
      <c r="I41" s="44">
        <v>0</v>
      </c>
      <c r="J41" s="44">
        <v>0</v>
      </c>
      <c r="K41" s="44">
        <v>0</v>
      </c>
      <c r="L41" s="44">
        <v>0</v>
      </c>
      <c r="M41" s="44">
        <v>0</v>
      </c>
      <c r="N41" s="44">
        <v>0</v>
      </c>
      <c r="O41" s="44">
        <v>1</v>
      </c>
      <c r="P41" s="44">
        <v>1</v>
      </c>
      <c r="Q41" s="44">
        <v>0</v>
      </c>
      <c r="R41" s="44">
        <v>0</v>
      </c>
      <c r="S41" s="44">
        <v>0</v>
      </c>
      <c r="T41" s="44">
        <v>0</v>
      </c>
    </row>
    <row r="42" spans="1:20" x14ac:dyDescent="0.25">
      <c r="A42" s="44">
        <v>0</v>
      </c>
      <c r="B42" s="44">
        <v>0</v>
      </c>
      <c r="C42" s="44">
        <v>0</v>
      </c>
      <c r="D42" s="44">
        <v>0</v>
      </c>
      <c r="E42" s="44">
        <v>0</v>
      </c>
      <c r="F42" s="44">
        <v>0</v>
      </c>
      <c r="G42" s="44">
        <v>1</v>
      </c>
      <c r="H42" s="44">
        <v>0</v>
      </c>
      <c r="I42" s="44">
        <v>1</v>
      </c>
      <c r="J42" s="44">
        <v>0</v>
      </c>
      <c r="K42" s="44">
        <v>1</v>
      </c>
      <c r="L42" s="44">
        <v>0</v>
      </c>
      <c r="M42" s="44">
        <v>0</v>
      </c>
      <c r="N42" s="44">
        <v>1</v>
      </c>
      <c r="O42" s="44">
        <v>0</v>
      </c>
      <c r="P42" s="44">
        <v>0</v>
      </c>
      <c r="Q42" s="44">
        <v>0</v>
      </c>
      <c r="R42" s="44">
        <v>0</v>
      </c>
      <c r="S42" s="44">
        <v>0</v>
      </c>
      <c r="T42" s="44">
        <v>0</v>
      </c>
    </row>
    <row r="43" spans="1:20" x14ac:dyDescent="0.25">
      <c r="A43" s="44">
        <v>1</v>
      </c>
      <c r="B43" s="44">
        <v>1</v>
      </c>
      <c r="C43" s="44">
        <v>1</v>
      </c>
      <c r="D43" s="44">
        <v>1</v>
      </c>
      <c r="E43" s="44">
        <v>1</v>
      </c>
      <c r="F43" s="44">
        <v>1</v>
      </c>
      <c r="G43" s="44">
        <v>1</v>
      </c>
      <c r="H43" s="44">
        <v>1</v>
      </c>
      <c r="I43" s="44">
        <v>1</v>
      </c>
      <c r="J43" s="44">
        <v>1</v>
      </c>
      <c r="K43" s="44">
        <v>1</v>
      </c>
      <c r="L43" s="44">
        <v>1</v>
      </c>
      <c r="M43" s="44">
        <v>1</v>
      </c>
      <c r="N43" s="44">
        <v>1</v>
      </c>
      <c r="O43" s="44">
        <v>1</v>
      </c>
      <c r="P43" s="44">
        <v>1</v>
      </c>
      <c r="Q43" s="44">
        <v>1</v>
      </c>
      <c r="R43" s="44">
        <v>1</v>
      </c>
      <c r="S43" s="44">
        <v>1</v>
      </c>
      <c r="T43" s="44">
        <v>0</v>
      </c>
    </row>
    <row r="44" spans="1:20" x14ac:dyDescent="0.25">
      <c r="A44" s="44">
        <v>1</v>
      </c>
      <c r="B44" s="44">
        <v>0</v>
      </c>
      <c r="C44" s="44">
        <v>0</v>
      </c>
      <c r="D44" s="44">
        <v>1</v>
      </c>
      <c r="E44" s="44">
        <v>0</v>
      </c>
      <c r="F44" s="44">
        <v>0</v>
      </c>
      <c r="G44" s="44">
        <v>0</v>
      </c>
      <c r="H44" s="44">
        <v>0</v>
      </c>
      <c r="I44" s="44">
        <v>0</v>
      </c>
      <c r="J44" s="44">
        <v>0</v>
      </c>
      <c r="K44" s="44">
        <v>0</v>
      </c>
      <c r="L44" s="44">
        <v>0</v>
      </c>
      <c r="M44" s="44">
        <v>0</v>
      </c>
      <c r="N44" s="44">
        <v>0</v>
      </c>
      <c r="O44" s="44">
        <v>1</v>
      </c>
      <c r="P44" s="44">
        <v>0</v>
      </c>
      <c r="Q44" s="44">
        <v>0</v>
      </c>
      <c r="R44" s="44">
        <v>0</v>
      </c>
      <c r="S44" s="44">
        <v>0</v>
      </c>
      <c r="T44" s="44">
        <v>0</v>
      </c>
    </row>
    <row r="45" spans="1:20" x14ac:dyDescent="0.25">
      <c r="A45" s="44">
        <v>1</v>
      </c>
      <c r="B45" s="44">
        <v>0</v>
      </c>
      <c r="C45" s="44">
        <v>0</v>
      </c>
      <c r="D45" s="44">
        <v>0</v>
      </c>
      <c r="E45" s="44">
        <v>1</v>
      </c>
      <c r="F45" s="44">
        <v>0</v>
      </c>
      <c r="G45" s="44">
        <v>1</v>
      </c>
      <c r="H45" s="44">
        <v>0</v>
      </c>
      <c r="I45" s="44">
        <v>0</v>
      </c>
      <c r="J45" s="44">
        <v>0</v>
      </c>
      <c r="K45" s="44">
        <v>0</v>
      </c>
      <c r="L45" s="44">
        <v>1</v>
      </c>
      <c r="M45" s="44">
        <v>0</v>
      </c>
      <c r="N45" s="44">
        <v>0</v>
      </c>
      <c r="O45" s="44">
        <v>0</v>
      </c>
      <c r="P45" s="44">
        <v>0</v>
      </c>
      <c r="Q45" s="44">
        <v>0</v>
      </c>
      <c r="R45" s="44">
        <v>0</v>
      </c>
      <c r="S45" s="44">
        <v>0</v>
      </c>
      <c r="T45" s="44">
        <v>1</v>
      </c>
    </row>
    <row r="46" spans="1:20" x14ac:dyDescent="0.25">
      <c r="A46" s="44">
        <v>1</v>
      </c>
      <c r="B46" s="44">
        <v>1</v>
      </c>
      <c r="C46" s="44">
        <v>1</v>
      </c>
      <c r="D46" s="44">
        <v>1</v>
      </c>
      <c r="E46" s="44">
        <v>1</v>
      </c>
      <c r="F46" s="44">
        <v>1</v>
      </c>
      <c r="G46" s="44">
        <v>1</v>
      </c>
      <c r="H46" s="44">
        <v>1</v>
      </c>
      <c r="I46" s="44">
        <v>1</v>
      </c>
      <c r="J46" s="44">
        <v>1</v>
      </c>
      <c r="K46" s="44">
        <v>1</v>
      </c>
      <c r="L46" s="44">
        <v>1</v>
      </c>
      <c r="M46" s="44">
        <v>1</v>
      </c>
      <c r="N46" s="44">
        <v>1</v>
      </c>
      <c r="O46" s="44">
        <v>1</v>
      </c>
      <c r="P46" s="44">
        <v>1</v>
      </c>
      <c r="Q46" s="44">
        <v>1</v>
      </c>
      <c r="R46" s="44">
        <v>1</v>
      </c>
      <c r="S46" s="44">
        <v>1</v>
      </c>
      <c r="T46" s="44">
        <v>0</v>
      </c>
    </row>
    <row r="47" spans="1:20" x14ac:dyDescent="0.25">
      <c r="A47" s="44">
        <v>1</v>
      </c>
      <c r="B47" s="44">
        <v>1</v>
      </c>
      <c r="C47" s="44">
        <v>1</v>
      </c>
      <c r="D47" s="44">
        <v>1</v>
      </c>
      <c r="E47" s="44">
        <v>1</v>
      </c>
      <c r="F47" s="44">
        <v>0</v>
      </c>
      <c r="G47" s="44">
        <v>0</v>
      </c>
      <c r="H47" s="44">
        <v>0</v>
      </c>
      <c r="I47" s="44">
        <v>0</v>
      </c>
      <c r="J47" s="44">
        <v>0</v>
      </c>
      <c r="K47" s="44">
        <v>0</v>
      </c>
      <c r="L47" s="44">
        <v>0</v>
      </c>
      <c r="M47" s="44">
        <v>0</v>
      </c>
      <c r="N47" s="44">
        <v>0</v>
      </c>
      <c r="O47" s="44">
        <v>0</v>
      </c>
      <c r="P47" s="44">
        <v>0</v>
      </c>
      <c r="Q47" s="44">
        <v>0</v>
      </c>
      <c r="R47" s="44">
        <v>1</v>
      </c>
      <c r="S47" s="44">
        <v>1</v>
      </c>
      <c r="T47" s="44">
        <v>0</v>
      </c>
    </row>
    <row r="48" spans="1:20" x14ac:dyDescent="0.25">
      <c r="A48" s="44">
        <v>0</v>
      </c>
      <c r="B48" s="44">
        <v>0</v>
      </c>
      <c r="C48" s="44">
        <v>0</v>
      </c>
      <c r="D48" s="44">
        <v>0</v>
      </c>
      <c r="E48" s="44">
        <v>0</v>
      </c>
      <c r="F48" s="44">
        <v>0</v>
      </c>
      <c r="G48" s="44">
        <v>0</v>
      </c>
      <c r="H48" s="44">
        <v>0</v>
      </c>
      <c r="I48" s="44">
        <v>0</v>
      </c>
      <c r="J48" s="44">
        <v>0</v>
      </c>
      <c r="K48" s="44">
        <v>0</v>
      </c>
      <c r="L48" s="44">
        <v>0</v>
      </c>
      <c r="M48" s="44">
        <v>0</v>
      </c>
      <c r="N48" s="44">
        <v>0</v>
      </c>
      <c r="O48" s="44">
        <v>0</v>
      </c>
      <c r="P48" s="44">
        <v>1</v>
      </c>
      <c r="Q48" s="44">
        <v>1</v>
      </c>
      <c r="R48" s="44">
        <v>1</v>
      </c>
      <c r="S48" s="44">
        <v>1</v>
      </c>
      <c r="T48" s="44">
        <v>0</v>
      </c>
    </row>
    <row r="49" spans="1:20" x14ac:dyDescent="0.25">
      <c r="A49" s="44">
        <v>1</v>
      </c>
      <c r="B49" s="44">
        <v>1</v>
      </c>
      <c r="C49" s="44">
        <v>1</v>
      </c>
      <c r="D49" s="44">
        <v>1</v>
      </c>
      <c r="E49" s="44">
        <v>1</v>
      </c>
      <c r="F49" s="44">
        <v>1</v>
      </c>
      <c r="G49" s="44">
        <v>1</v>
      </c>
      <c r="H49" s="44">
        <v>1</v>
      </c>
      <c r="I49" s="44">
        <v>1</v>
      </c>
      <c r="J49" s="44">
        <v>1</v>
      </c>
      <c r="K49" s="44">
        <v>1</v>
      </c>
      <c r="L49" s="44">
        <v>1</v>
      </c>
      <c r="M49" s="44">
        <v>1</v>
      </c>
      <c r="N49" s="44">
        <v>1</v>
      </c>
      <c r="O49" s="44">
        <v>1</v>
      </c>
      <c r="P49" s="44">
        <v>1</v>
      </c>
      <c r="Q49" s="44">
        <v>1</v>
      </c>
      <c r="R49" s="44">
        <v>1</v>
      </c>
      <c r="S49" s="44">
        <v>1</v>
      </c>
      <c r="T49" s="44">
        <v>0</v>
      </c>
    </row>
    <row r="50" spans="1:20" x14ac:dyDescent="0.25">
      <c r="A50" s="44">
        <v>0</v>
      </c>
      <c r="B50" s="44">
        <v>0</v>
      </c>
      <c r="C50" s="44">
        <v>0</v>
      </c>
      <c r="D50" s="44">
        <v>0</v>
      </c>
      <c r="E50" s="44">
        <v>0</v>
      </c>
      <c r="F50" s="44">
        <v>0</v>
      </c>
      <c r="G50" s="44">
        <v>0</v>
      </c>
      <c r="H50" s="44">
        <v>0</v>
      </c>
      <c r="I50" s="44">
        <v>0</v>
      </c>
      <c r="J50" s="44">
        <v>0</v>
      </c>
      <c r="K50" s="44">
        <v>0</v>
      </c>
      <c r="L50" s="44">
        <v>0</v>
      </c>
      <c r="M50" s="44">
        <v>0</v>
      </c>
      <c r="N50" s="44">
        <v>0</v>
      </c>
      <c r="O50" s="44">
        <v>0</v>
      </c>
      <c r="P50" s="44">
        <v>0</v>
      </c>
      <c r="Q50" s="44">
        <v>1</v>
      </c>
      <c r="R50" s="44">
        <v>1</v>
      </c>
      <c r="S50" s="44">
        <v>1</v>
      </c>
      <c r="T50" s="44">
        <v>1</v>
      </c>
    </row>
    <row r="51" spans="1:20" x14ac:dyDescent="0.25">
      <c r="A51" s="44">
        <v>1</v>
      </c>
      <c r="B51" s="44">
        <v>1</v>
      </c>
      <c r="C51" s="44">
        <v>1</v>
      </c>
      <c r="D51" s="44">
        <v>1</v>
      </c>
      <c r="E51" s="44">
        <v>1</v>
      </c>
      <c r="F51" s="44">
        <v>1</v>
      </c>
      <c r="G51" s="44">
        <v>1</v>
      </c>
      <c r="H51" s="44">
        <v>1</v>
      </c>
      <c r="I51" s="44">
        <v>1</v>
      </c>
      <c r="J51" s="44">
        <v>1</v>
      </c>
      <c r="K51" s="44">
        <v>1</v>
      </c>
      <c r="L51" s="44">
        <v>1</v>
      </c>
      <c r="M51" s="44">
        <v>1</v>
      </c>
      <c r="N51" s="44">
        <v>1</v>
      </c>
      <c r="O51" s="44">
        <v>1</v>
      </c>
      <c r="P51" s="44">
        <v>1</v>
      </c>
      <c r="Q51" s="44">
        <v>1</v>
      </c>
      <c r="R51" s="44">
        <v>1</v>
      </c>
      <c r="S51" s="44">
        <v>1</v>
      </c>
      <c r="T51" s="44">
        <v>0</v>
      </c>
    </row>
    <row r="52" spans="1:20" x14ac:dyDescent="0.25">
      <c r="A52" s="44">
        <v>1</v>
      </c>
      <c r="B52" s="44">
        <v>1</v>
      </c>
      <c r="C52" s="44">
        <v>1</v>
      </c>
      <c r="D52" s="44">
        <v>1</v>
      </c>
      <c r="E52" s="44">
        <v>1</v>
      </c>
      <c r="F52" s="44">
        <v>1</v>
      </c>
      <c r="G52" s="44">
        <v>0</v>
      </c>
      <c r="H52" s="44">
        <v>0</v>
      </c>
      <c r="I52" s="44">
        <v>1</v>
      </c>
      <c r="J52" s="44">
        <v>1</v>
      </c>
      <c r="K52" s="44">
        <v>1</v>
      </c>
      <c r="L52" s="44">
        <v>0</v>
      </c>
      <c r="M52" s="44">
        <v>0</v>
      </c>
      <c r="N52" s="44">
        <v>0</v>
      </c>
      <c r="O52" s="44">
        <v>0</v>
      </c>
      <c r="P52" s="44">
        <v>0</v>
      </c>
      <c r="Q52" s="44">
        <v>0</v>
      </c>
      <c r="R52" s="44">
        <v>0</v>
      </c>
      <c r="S52" s="44">
        <v>0</v>
      </c>
      <c r="T52" s="44">
        <v>0</v>
      </c>
    </row>
    <row r="53" spans="1:20" x14ac:dyDescent="0.25">
      <c r="A53" s="44">
        <v>1</v>
      </c>
      <c r="B53" s="44">
        <v>1</v>
      </c>
      <c r="C53" s="44">
        <v>1</v>
      </c>
      <c r="D53" s="44">
        <v>1</v>
      </c>
      <c r="E53" s="44">
        <v>0</v>
      </c>
      <c r="F53" s="44">
        <v>1</v>
      </c>
      <c r="G53" s="44">
        <v>1</v>
      </c>
      <c r="H53" s="44">
        <v>1</v>
      </c>
      <c r="I53" s="44">
        <v>1</v>
      </c>
      <c r="J53" s="44">
        <v>1</v>
      </c>
      <c r="K53" s="44">
        <v>1</v>
      </c>
      <c r="L53" s="44">
        <v>1</v>
      </c>
      <c r="M53" s="44">
        <v>1</v>
      </c>
      <c r="N53" s="44">
        <v>1</v>
      </c>
      <c r="O53" s="44">
        <v>1</v>
      </c>
      <c r="P53" s="44">
        <v>1</v>
      </c>
      <c r="Q53" s="44">
        <v>1</v>
      </c>
      <c r="R53" s="44">
        <v>1</v>
      </c>
      <c r="S53" s="44">
        <v>1</v>
      </c>
      <c r="T53" s="44">
        <v>0</v>
      </c>
    </row>
    <row r="54" spans="1:20" x14ac:dyDescent="0.25">
      <c r="A54" s="44">
        <v>0</v>
      </c>
      <c r="B54" s="44">
        <v>0</v>
      </c>
      <c r="C54" s="44">
        <v>0</v>
      </c>
      <c r="D54" s="44">
        <v>0</v>
      </c>
      <c r="E54" s="44">
        <v>0</v>
      </c>
      <c r="F54" s="44">
        <v>0</v>
      </c>
      <c r="G54" s="44">
        <v>0</v>
      </c>
      <c r="H54" s="44">
        <v>0</v>
      </c>
      <c r="I54" s="44">
        <v>0</v>
      </c>
      <c r="J54" s="44">
        <v>0</v>
      </c>
      <c r="K54" s="44">
        <v>0</v>
      </c>
      <c r="L54" s="44">
        <v>0</v>
      </c>
      <c r="M54" s="44">
        <v>0</v>
      </c>
      <c r="N54" s="44">
        <v>1</v>
      </c>
      <c r="O54" s="44">
        <v>1</v>
      </c>
      <c r="P54" s="44">
        <v>1</v>
      </c>
      <c r="Q54" s="44">
        <v>1</v>
      </c>
      <c r="R54" s="44">
        <v>0</v>
      </c>
      <c r="S54" s="44">
        <v>0</v>
      </c>
      <c r="T54" s="44">
        <v>0</v>
      </c>
    </row>
    <row r="55" spans="1:20" x14ac:dyDescent="0.25">
      <c r="A55" s="44">
        <v>1</v>
      </c>
      <c r="B55" s="44">
        <v>1</v>
      </c>
      <c r="C55" s="44">
        <v>1</v>
      </c>
      <c r="D55" s="44">
        <v>1</v>
      </c>
      <c r="E55" s="44">
        <v>1</v>
      </c>
      <c r="F55" s="44">
        <v>1</v>
      </c>
      <c r="G55" s="44">
        <v>1</v>
      </c>
      <c r="H55" s="44">
        <v>1</v>
      </c>
      <c r="I55" s="44">
        <v>0</v>
      </c>
      <c r="J55" s="44">
        <v>1</v>
      </c>
      <c r="K55" s="44">
        <v>1</v>
      </c>
      <c r="L55" s="44">
        <v>1</v>
      </c>
      <c r="M55" s="44">
        <v>1</v>
      </c>
      <c r="N55" s="44">
        <v>1</v>
      </c>
      <c r="O55" s="44">
        <v>1</v>
      </c>
      <c r="P55" s="44">
        <v>1</v>
      </c>
      <c r="Q55" s="44">
        <v>1</v>
      </c>
      <c r="R55" s="44">
        <v>1</v>
      </c>
      <c r="S55" s="44">
        <v>1</v>
      </c>
      <c r="T55" s="44">
        <v>0</v>
      </c>
    </row>
    <row r="56" spans="1:20" x14ac:dyDescent="0.25">
      <c r="A56" s="44">
        <v>1</v>
      </c>
      <c r="B56" s="44">
        <v>1</v>
      </c>
      <c r="C56" s="44">
        <v>1</v>
      </c>
      <c r="D56" s="44">
        <v>1</v>
      </c>
      <c r="E56" s="44">
        <v>1</v>
      </c>
      <c r="F56" s="44">
        <v>1</v>
      </c>
      <c r="G56" s="44">
        <v>1</v>
      </c>
      <c r="H56" s="44">
        <v>1</v>
      </c>
      <c r="I56" s="44">
        <v>1</v>
      </c>
      <c r="J56" s="44">
        <v>1</v>
      </c>
      <c r="K56" s="44">
        <v>1</v>
      </c>
      <c r="L56" s="44">
        <v>1</v>
      </c>
      <c r="M56" s="44">
        <v>1</v>
      </c>
      <c r="N56" s="44">
        <v>1</v>
      </c>
      <c r="O56" s="44">
        <v>1</v>
      </c>
      <c r="P56" s="44">
        <v>1</v>
      </c>
      <c r="Q56" s="44">
        <v>1</v>
      </c>
      <c r="R56" s="44">
        <v>1</v>
      </c>
      <c r="S56" s="44">
        <v>1</v>
      </c>
      <c r="T56" s="44">
        <v>0</v>
      </c>
    </row>
    <row r="57" spans="1:20" x14ac:dyDescent="0.25">
      <c r="A57" s="44">
        <v>1</v>
      </c>
      <c r="B57" s="44">
        <v>1</v>
      </c>
      <c r="C57" s="44">
        <v>1</v>
      </c>
      <c r="D57" s="44">
        <v>1</v>
      </c>
      <c r="E57" s="44">
        <v>1</v>
      </c>
      <c r="F57" s="44">
        <v>1</v>
      </c>
      <c r="G57" s="44">
        <v>1</v>
      </c>
      <c r="H57" s="44">
        <v>1</v>
      </c>
      <c r="I57" s="44">
        <v>1</v>
      </c>
      <c r="J57" s="44">
        <v>1</v>
      </c>
      <c r="K57" s="44">
        <v>1</v>
      </c>
      <c r="L57" s="44">
        <v>1</v>
      </c>
      <c r="M57" s="44">
        <v>1</v>
      </c>
      <c r="N57" s="44">
        <v>1</v>
      </c>
      <c r="O57" s="44">
        <v>1</v>
      </c>
      <c r="P57" s="44">
        <v>1</v>
      </c>
      <c r="Q57" s="44">
        <v>1</v>
      </c>
      <c r="R57" s="44">
        <v>1</v>
      </c>
      <c r="S57" s="44">
        <v>1</v>
      </c>
      <c r="T57" s="44">
        <v>0</v>
      </c>
    </row>
    <row r="58" spans="1:20" x14ac:dyDescent="0.25">
      <c r="A58" s="44">
        <v>1</v>
      </c>
      <c r="B58" s="44">
        <v>1</v>
      </c>
      <c r="C58" s="44">
        <v>1</v>
      </c>
      <c r="D58" s="44">
        <v>1</v>
      </c>
      <c r="E58" s="44">
        <v>1</v>
      </c>
      <c r="F58" s="44">
        <v>1</v>
      </c>
      <c r="G58" s="44">
        <v>1</v>
      </c>
      <c r="H58" s="44">
        <v>1</v>
      </c>
      <c r="I58" s="44">
        <v>1</v>
      </c>
      <c r="J58" s="44">
        <v>1</v>
      </c>
      <c r="K58" s="44">
        <v>1</v>
      </c>
      <c r="L58" s="44">
        <v>1</v>
      </c>
      <c r="M58" s="44">
        <v>1</v>
      </c>
      <c r="N58" s="44">
        <v>1</v>
      </c>
      <c r="O58" s="44">
        <v>1</v>
      </c>
      <c r="P58" s="44">
        <v>1</v>
      </c>
      <c r="Q58" s="44">
        <v>1</v>
      </c>
      <c r="R58" s="44">
        <v>1</v>
      </c>
      <c r="S58" s="44">
        <v>1</v>
      </c>
      <c r="T58" s="44">
        <v>0</v>
      </c>
    </row>
    <row r="59" spans="1:20" x14ac:dyDescent="0.25">
      <c r="A59" s="44">
        <v>1</v>
      </c>
      <c r="B59" s="44">
        <v>1</v>
      </c>
      <c r="C59" s="44">
        <v>1</v>
      </c>
      <c r="D59" s="44">
        <v>1</v>
      </c>
      <c r="E59" s="44">
        <v>1</v>
      </c>
      <c r="F59" s="44">
        <v>1</v>
      </c>
      <c r="G59" s="44">
        <v>1</v>
      </c>
      <c r="H59" s="44">
        <v>1</v>
      </c>
      <c r="I59" s="44">
        <v>1</v>
      </c>
      <c r="J59" s="44">
        <v>1</v>
      </c>
      <c r="K59" s="44">
        <v>1</v>
      </c>
      <c r="L59" s="44">
        <v>1</v>
      </c>
      <c r="M59" s="44">
        <v>1</v>
      </c>
      <c r="N59" s="44">
        <v>1</v>
      </c>
      <c r="O59" s="44">
        <v>1</v>
      </c>
      <c r="P59" s="44">
        <v>1</v>
      </c>
      <c r="Q59" s="44">
        <v>1</v>
      </c>
      <c r="R59" s="44">
        <v>1</v>
      </c>
      <c r="S59" s="44">
        <v>1</v>
      </c>
      <c r="T59" s="44">
        <v>0</v>
      </c>
    </row>
    <row r="60" spans="1:20" x14ac:dyDescent="0.25">
      <c r="A60" s="44">
        <v>1</v>
      </c>
      <c r="B60" s="44">
        <v>1</v>
      </c>
      <c r="C60" s="44">
        <v>1</v>
      </c>
      <c r="D60" s="44">
        <v>1</v>
      </c>
      <c r="E60" s="44">
        <v>1</v>
      </c>
      <c r="F60" s="44">
        <v>1</v>
      </c>
      <c r="G60" s="44">
        <v>1</v>
      </c>
      <c r="H60" s="44">
        <v>1</v>
      </c>
      <c r="I60" s="44">
        <v>1</v>
      </c>
      <c r="J60" s="44">
        <v>1</v>
      </c>
      <c r="K60" s="44">
        <v>1</v>
      </c>
      <c r="L60" s="44">
        <v>1</v>
      </c>
      <c r="M60" s="44">
        <v>1</v>
      </c>
      <c r="N60" s="44">
        <v>1</v>
      </c>
      <c r="O60" s="44">
        <v>1</v>
      </c>
      <c r="P60" s="44">
        <v>1</v>
      </c>
      <c r="Q60" s="44">
        <v>1</v>
      </c>
      <c r="R60" s="44">
        <v>1</v>
      </c>
      <c r="S60" s="44">
        <v>1</v>
      </c>
      <c r="T60" s="44">
        <v>0</v>
      </c>
    </row>
    <row r="61" spans="1:20" x14ac:dyDescent="0.25">
      <c r="A61" s="41">
        <v>1</v>
      </c>
      <c r="B61" s="41">
        <v>1</v>
      </c>
      <c r="C61" s="41">
        <v>1</v>
      </c>
      <c r="D61" s="41">
        <v>1</v>
      </c>
      <c r="E61" s="41">
        <v>1</v>
      </c>
      <c r="F61" s="41">
        <v>1</v>
      </c>
      <c r="G61" s="41">
        <v>1</v>
      </c>
      <c r="H61" s="41">
        <v>1</v>
      </c>
      <c r="I61" s="41">
        <v>1</v>
      </c>
      <c r="J61" s="41">
        <v>1</v>
      </c>
      <c r="K61" s="41">
        <v>1</v>
      </c>
      <c r="L61" s="41">
        <v>1</v>
      </c>
      <c r="M61" s="41">
        <v>1</v>
      </c>
      <c r="N61" s="41">
        <v>1</v>
      </c>
      <c r="O61" s="41">
        <v>1</v>
      </c>
      <c r="P61" s="41">
        <v>1</v>
      </c>
      <c r="Q61" s="41">
        <v>1</v>
      </c>
      <c r="R61" s="41">
        <v>1</v>
      </c>
      <c r="S61" s="41">
        <v>1</v>
      </c>
      <c r="T61" s="41">
        <v>1</v>
      </c>
    </row>
    <row r="62" spans="1:20" x14ac:dyDescent="0.25">
      <c r="A62" s="41">
        <v>1</v>
      </c>
      <c r="B62" s="41">
        <v>1</v>
      </c>
      <c r="C62" s="41">
        <v>1</v>
      </c>
      <c r="D62" s="41">
        <v>1</v>
      </c>
      <c r="E62" s="41">
        <v>1</v>
      </c>
      <c r="F62" s="41">
        <v>1</v>
      </c>
      <c r="G62" s="41">
        <v>1</v>
      </c>
      <c r="H62" s="41">
        <v>1</v>
      </c>
      <c r="I62" s="41">
        <v>1</v>
      </c>
      <c r="J62" s="41">
        <v>1</v>
      </c>
      <c r="K62" s="41">
        <v>1</v>
      </c>
      <c r="L62" s="41">
        <v>1</v>
      </c>
      <c r="M62" s="41">
        <v>1</v>
      </c>
      <c r="N62" s="41">
        <v>1</v>
      </c>
      <c r="O62" s="41">
        <v>1</v>
      </c>
      <c r="P62" s="41">
        <v>1</v>
      </c>
      <c r="Q62" s="41">
        <v>1</v>
      </c>
      <c r="R62" s="41">
        <v>1</v>
      </c>
      <c r="S62" s="41">
        <v>1</v>
      </c>
      <c r="T62" s="41">
        <v>1</v>
      </c>
    </row>
    <row r="63" spans="1:20" x14ac:dyDescent="0.25">
      <c r="A63" s="41">
        <v>1</v>
      </c>
      <c r="B63" s="41">
        <v>1</v>
      </c>
      <c r="C63" s="41">
        <v>1</v>
      </c>
      <c r="D63" s="41">
        <v>1</v>
      </c>
      <c r="E63" s="41">
        <v>1</v>
      </c>
      <c r="F63" s="41">
        <v>1</v>
      </c>
      <c r="G63" s="41">
        <v>1</v>
      </c>
      <c r="H63" s="41">
        <v>1</v>
      </c>
      <c r="I63" s="41">
        <v>1</v>
      </c>
      <c r="J63" s="41">
        <v>1</v>
      </c>
      <c r="K63" s="41">
        <v>1</v>
      </c>
      <c r="L63" s="41">
        <v>1</v>
      </c>
      <c r="M63" s="41">
        <v>1</v>
      </c>
      <c r="N63" s="41">
        <v>1</v>
      </c>
      <c r="O63" s="41">
        <v>1</v>
      </c>
      <c r="P63" s="41">
        <v>1</v>
      </c>
      <c r="Q63" s="41">
        <v>1</v>
      </c>
      <c r="R63" s="41">
        <v>1</v>
      </c>
      <c r="S63" s="41">
        <v>1</v>
      </c>
      <c r="T63" s="41">
        <v>1</v>
      </c>
    </row>
    <row r="64" spans="1:20" x14ac:dyDescent="0.25">
      <c r="A64" s="41">
        <v>1</v>
      </c>
      <c r="B64" s="41">
        <v>1</v>
      </c>
      <c r="C64" s="41">
        <v>1</v>
      </c>
      <c r="D64" s="41">
        <v>1</v>
      </c>
      <c r="E64" s="41">
        <v>1</v>
      </c>
      <c r="F64" s="41">
        <v>1</v>
      </c>
      <c r="G64" s="41">
        <v>1</v>
      </c>
      <c r="H64" s="41">
        <v>1</v>
      </c>
      <c r="I64" s="41">
        <v>1</v>
      </c>
      <c r="J64" s="41">
        <v>1</v>
      </c>
      <c r="K64" s="41">
        <v>1</v>
      </c>
      <c r="L64" s="41">
        <v>1</v>
      </c>
      <c r="M64" s="41">
        <v>1</v>
      </c>
      <c r="N64" s="41">
        <v>1</v>
      </c>
      <c r="O64" s="41">
        <v>1</v>
      </c>
      <c r="P64" s="41">
        <v>1</v>
      </c>
      <c r="Q64" s="41">
        <v>1</v>
      </c>
      <c r="R64" s="41">
        <v>1</v>
      </c>
      <c r="S64" s="41">
        <v>1</v>
      </c>
      <c r="T64" s="41">
        <v>1</v>
      </c>
    </row>
    <row r="65" spans="1:20" x14ac:dyDescent="0.25">
      <c r="A65" s="41">
        <v>1</v>
      </c>
      <c r="B65" s="41">
        <v>1</v>
      </c>
      <c r="C65" s="41">
        <v>1</v>
      </c>
      <c r="D65" s="41">
        <v>1</v>
      </c>
      <c r="E65" s="41">
        <v>1</v>
      </c>
      <c r="F65" s="41">
        <v>1</v>
      </c>
      <c r="G65" s="41">
        <v>1</v>
      </c>
      <c r="H65" s="41">
        <v>1</v>
      </c>
      <c r="I65" s="41">
        <v>1</v>
      </c>
      <c r="J65" s="41">
        <v>1</v>
      </c>
      <c r="K65" s="41">
        <v>1</v>
      </c>
      <c r="L65" s="41">
        <v>1</v>
      </c>
      <c r="M65" s="41">
        <v>1</v>
      </c>
      <c r="N65" s="41">
        <v>1</v>
      </c>
      <c r="O65" s="41">
        <v>1</v>
      </c>
      <c r="P65" s="41">
        <v>1</v>
      </c>
      <c r="Q65" s="41">
        <v>1</v>
      </c>
      <c r="R65" s="41">
        <v>1</v>
      </c>
      <c r="S65" s="41">
        <v>1</v>
      </c>
      <c r="T65" s="41">
        <v>1</v>
      </c>
    </row>
    <row r="66" spans="1:20" x14ac:dyDescent="0.25">
      <c r="A66" s="41">
        <v>1</v>
      </c>
      <c r="B66" s="41">
        <v>1</v>
      </c>
      <c r="C66" s="41">
        <v>1</v>
      </c>
      <c r="D66" s="41">
        <v>1</v>
      </c>
      <c r="E66" s="41">
        <v>1</v>
      </c>
      <c r="F66" s="41">
        <v>1</v>
      </c>
      <c r="G66" s="41">
        <v>1</v>
      </c>
      <c r="H66" s="41">
        <v>1</v>
      </c>
      <c r="I66" s="41">
        <v>1</v>
      </c>
      <c r="J66" s="41">
        <v>1</v>
      </c>
      <c r="K66" s="41">
        <v>1</v>
      </c>
      <c r="L66" s="41">
        <v>1</v>
      </c>
      <c r="M66" s="41">
        <v>1</v>
      </c>
      <c r="N66" s="41">
        <v>1</v>
      </c>
      <c r="O66" s="41">
        <v>1</v>
      </c>
      <c r="P66" s="41">
        <v>1</v>
      </c>
      <c r="Q66" s="41">
        <v>1</v>
      </c>
      <c r="R66" s="41">
        <v>1</v>
      </c>
      <c r="S66" s="41">
        <v>1</v>
      </c>
      <c r="T66" s="41">
        <v>1</v>
      </c>
    </row>
    <row r="67" spans="1:20" x14ac:dyDescent="0.25">
      <c r="A67" s="41">
        <v>1</v>
      </c>
      <c r="B67" s="41">
        <v>1</v>
      </c>
      <c r="C67" s="41">
        <v>1</v>
      </c>
      <c r="D67" s="41">
        <v>1</v>
      </c>
      <c r="E67" s="41">
        <v>1</v>
      </c>
      <c r="F67" s="41">
        <v>1</v>
      </c>
      <c r="G67" s="41">
        <v>1</v>
      </c>
      <c r="H67" s="41">
        <v>1</v>
      </c>
      <c r="I67" s="41">
        <v>1</v>
      </c>
      <c r="J67" s="41">
        <v>1</v>
      </c>
      <c r="K67" s="41">
        <v>1</v>
      </c>
      <c r="L67" s="41">
        <v>1</v>
      </c>
      <c r="M67" s="41">
        <v>1</v>
      </c>
      <c r="N67" s="41">
        <v>1</v>
      </c>
      <c r="O67" s="41">
        <v>1</v>
      </c>
      <c r="P67" s="41">
        <v>1</v>
      </c>
      <c r="Q67" s="41">
        <v>1</v>
      </c>
      <c r="R67" s="41">
        <v>1</v>
      </c>
      <c r="S67" s="41">
        <v>1</v>
      </c>
      <c r="T67" s="41">
        <v>1</v>
      </c>
    </row>
    <row r="68" spans="1:20" x14ac:dyDescent="0.25">
      <c r="A68" s="41">
        <v>1</v>
      </c>
      <c r="B68" s="41">
        <v>1</v>
      </c>
      <c r="C68" s="41">
        <v>1</v>
      </c>
      <c r="D68" s="41">
        <v>1</v>
      </c>
      <c r="E68" s="41">
        <v>1</v>
      </c>
      <c r="F68" s="41">
        <v>1</v>
      </c>
      <c r="G68" s="41">
        <v>1</v>
      </c>
      <c r="H68" s="41">
        <v>1</v>
      </c>
      <c r="I68" s="41">
        <v>1</v>
      </c>
      <c r="J68" s="41">
        <v>1</v>
      </c>
      <c r="K68" s="41">
        <v>1</v>
      </c>
      <c r="L68" s="41">
        <v>1</v>
      </c>
      <c r="M68" s="41">
        <v>1</v>
      </c>
      <c r="N68" s="41">
        <v>1</v>
      </c>
      <c r="O68" s="41">
        <v>1</v>
      </c>
      <c r="P68" s="41">
        <v>1</v>
      </c>
      <c r="Q68" s="41">
        <v>0</v>
      </c>
      <c r="R68" s="41">
        <v>0</v>
      </c>
      <c r="S68" s="41">
        <v>0</v>
      </c>
      <c r="T68" s="41">
        <v>0</v>
      </c>
    </row>
    <row r="69" spans="1:20" x14ac:dyDescent="0.25">
      <c r="A69" s="41">
        <v>1</v>
      </c>
      <c r="B69" s="41">
        <v>1</v>
      </c>
      <c r="C69" s="41">
        <v>1</v>
      </c>
      <c r="D69" s="41">
        <v>1</v>
      </c>
      <c r="E69" s="41">
        <v>1</v>
      </c>
      <c r="F69" s="41">
        <v>1</v>
      </c>
      <c r="G69" s="41">
        <v>1</v>
      </c>
      <c r="H69" s="41">
        <v>1</v>
      </c>
      <c r="I69" s="41">
        <v>1</v>
      </c>
      <c r="J69" s="41">
        <v>1</v>
      </c>
      <c r="K69" s="41">
        <v>0</v>
      </c>
      <c r="L69" s="41">
        <v>1</v>
      </c>
      <c r="M69" s="41">
        <v>1</v>
      </c>
      <c r="N69" s="41">
        <v>1</v>
      </c>
      <c r="O69" s="41">
        <v>1</v>
      </c>
      <c r="P69" s="41">
        <v>1</v>
      </c>
      <c r="Q69" s="41">
        <v>1</v>
      </c>
      <c r="R69" s="41">
        <v>1</v>
      </c>
      <c r="S69" s="41">
        <v>1</v>
      </c>
      <c r="T69" s="41">
        <v>1</v>
      </c>
    </row>
    <row r="70" spans="1:20" x14ac:dyDescent="0.25">
      <c r="A70" s="41">
        <v>1</v>
      </c>
      <c r="B70" s="41">
        <v>1</v>
      </c>
      <c r="C70" s="41">
        <v>1</v>
      </c>
      <c r="D70" s="41">
        <v>1</v>
      </c>
      <c r="E70" s="41">
        <v>1</v>
      </c>
      <c r="F70" s="41">
        <v>1</v>
      </c>
      <c r="G70" s="41">
        <v>1</v>
      </c>
      <c r="H70" s="41">
        <v>0</v>
      </c>
      <c r="I70" s="41">
        <v>1</v>
      </c>
      <c r="J70" s="41">
        <v>1</v>
      </c>
      <c r="K70" s="41">
        <v>1</v>
      </c>
      <c r="L70" s="41">
        <v>1</v>
      </c>
      <c r="M70" s="41">
        <v>1</v>
      </c>
      <c r="N70" s="41">
        <v>1</v>
      </c>
      <c r="O70" s="41">
        <v>1</v>
      </c>
      <c r="P70" s="41">
        <v>1</v>
      </c>
      <c r="Q70" s="41">
        <v>1</v>
      </c>
      <c r="R70" s="41">
        <v>1</v>
      </c>
      <c r="S70" s="41">
        <v>1</v>
      </c>
      <c r="T70" s="41">
        <v>1</v>
      </c>
    </row>
    <row r="71" spans="1:20" x14ac:dyDescent="0.25">
      <c r="A71" s="41">
        <v>1</v>
      </c>
      <c r="B71" s="41">
        <v>1</v>
      </c>
      <c r="C71" s="41">
        <v>1</v>
      </c>
      <c r="D71" s="41">
        <v>1</v>
      </c>
      <c r="E71" s="41">
        <v>1</v>
      </c>
      <c r="F71" s="41">
        <v>1</v>
      </c>
      <c r="G71" s="41">
        <v>1</v>
      </c>
      <c r="H71" s="41">
        <v>1</v>
      </c>
      <c r="I71" s="41">
        <v>1</v>
      </c>
      <c r="J71" s="41">
        <v>1</v>
      </c>
      <c r="K71" s="41">
        <v>1</v>
      </c>
      <c r="L71" s="41">
        <v>1</v>
      </c>
      <c r="M71" s="41">
        <v>1</v>
      </c>
      <c r="N71" s="41">
        <v>1</v>
      </c>
      <c r="O71" s="41">
        <v>1</v>
      </c>
      <c r="P71" s="41">
        <v>1</v>
      </c>
      <c r="Q71" s="41">
        <v>1</v>
      </c>
      <c r="R71" s="41">
        <v>1</v>
      </c>
      <c r="S71" s="41">
        <v>1</v>
      </c>
      <c r="T71" s="41">
        <v>1</v>
      </c>
    </row>
    <row r="72" spans="1:20" x14ac:dyDescent="0.25">
      <c r="A72" s="41">
        <v>1</v>
      </c>
      <c r="B72" s="41">
        <v>1</v>
      </c>
      <c r="C72" s="41">
        <v>1</v>
      </c>
      <c r="D72" s="41">
        <v>1</v>
      </c>
      <c r="E72" s="41">
        <v>1</v>
      </c>
      <c r="F72" s="41">
        <v>1</v>
      </c>
      <c r="G72" s="41">
        <v>1</v>
      </c>
      <c r="H72" s="41">
        <v>1</v>
      </c>
      <c r="I72" s="41">
        <v>1</v>
      </c>
      <c r="J72" s="41">
        <v>1</v>
      </c>
      <c r="K72" s="41">
        <v>1</v>
      </c>
      <c r="L72" s="41">
        <v>1</v>
      </c>
      <c r="M72" s="41">
        <v>1</v>
      </c>
      <c r="N72" s="41">
        <v>1</v>
      </c>
      <c r="O72" s="41">
        <v>1</v>
      </c>
      <c r="P72" s="41">
        <v>1</v>
      </c>
      <c r="Q72" s="41">
        <v>1</v>
      </c>
      <c r="R72" s="41">
        <v>0</v>
      </c>
      <c r="S72" s="41">
        <v>0</v>
      </c>
      <c r="T72" s="41">
        <v>1</v>
      </c>
    </row>
    <row r="73" spans="1:20" x14ac:dyDescent="0.25">
      <c r="A73" s="41">
        <v>1</v>
      </c>
      <c r="B73" s="41">
        <v>1</v>
      </c>
      <c r="C73" s="41">
        <v>1</v>
      </c>
      <c r="D73" s="41">
        <v>1</v>
      </c>
      <c r="E73" s="41">
        <v>1</v>
      </c>
      <c r="F73" s="41">
        <v>1</v>
      </c>
      <c r="G73" s="41">
        <v>1</v>
      </c>
      <c r="H73" s="41">
        <v>1</v>
      </c>
      <c r="I73" s="41">
        <v>1</v>
      </c>
      <c r="J73" s="41">
        <v>1</v>
      </c>
      <c r="K73" s="41">
        <v>1</v>
      </c>
      <c r="L73" s="41">
        <v>1</v>
      </c>
      <c r="M73" s="41">
        <v>1</v>
      </c>
      <c r="N73" s="41">
        <v>1</v>
      </c>
      <c r="O73" s="41">
        <v>1</v>
      </c>
      <c r="P73" s="41">
        <v>1</v>
      </c>
      <c r="Q73" s="41">
        <v>1</v>
      </c>
      <c r="R73" s="41">
        <v>1</v>
      </c>
      <c r="S73" s="41">
        <v>1</v>
      </c>
      <c r="T73" s="41">
        <v>1</v>
      </c>
    </row>
    <row r="74" spans="1:20" x14ac:dyDescent="0.25">
      <c r="A74" s="41">
        <v>1</v>
      </c>
      <c r="B74" s="41">
        <v>1</v>
      </c>
      <c r="C74" s="41">
        <v>1</v>
      </c>
      <c r="D74" s="41">
        <v>1</v>
      </c>
      <c r="E74" s="41">
        <v>1</v>
      </c>
      <c r="F74" s="41">
        <v>1</v>
      </c>
      <c r="G74" s="41">
        <v>1</v>
      </c>
      <c r="H74" s="41">
        <v>1</v>
      </c>
      <c r="I74" s="41">
        <v>1</v>
      </c>
      <c r="J74" s="41">
        <v>1</v>
      </c>
      <c r="K74" s="41">
        <v>1</v>
      </c>
      <c r="L74" s="41">
        <v>1</v>
      </c>
      <c r="M74" s="41">
        <v>1</v>
      </c>
      <c r="N74" s="41">
        <v>1</v>
      </c>
      <c r="O74" s="41">
        <v>1</v>
      </c>
      <c r="P74" s="41">
        <v>1</v>
      </c>
      <c r="Q74" s="41">
        <v>1</v>
      </c>
      <c r="R74" s="41">
        <v>1</v>
      </c>
      <c r="S74" s="41">
        <v>1</v>
      </c>
      <c r="T74" s="41">
        <v>1</v>
      </c>
    </row>
    <row r="75" spans="1:20" x14ac:dyDescent="0.25">
      <c r="A75" s="41">
        <v>1</v>
      </c>
      <c r="B75" s="41">
        <v>1</v>
      </c>
      <c r="C75" s="41">
        <v>1</v>
      </c>
      <c r="D75" s="41">
        <v>1</v>
      </c>
      <c r="E75" s="41">
        <v>1</v>
      </c>
      <c r="F75" s="41">
        <v>1</v>
      </c>
      <c r="G75" s="41">
        <v>1</v>
      </c>
      <c r="H75" s="41">
        <v>1</v>
      </c>
      <c r="I75" s="41">
        <v>1</v>
      </c>
      <c r="J75" s="41">
        <v>1</v>
      </c>
      <c r="K75" s="41">
        <v>1</v>
      </c>
      <c r="L75" s="41">
        <v>1</v>
      </c>
      <c r="M75" s="41">
        <v>1</v>
      </c>
      <c r="N75" s="41">
        <v>1</v>
      </c>
      <c r="O75" s="41">
        <v>1</v>
      </c>
      <c r="P75" s="41">
        <v>1</v>
      </c>
      <c r="Q75" s="41">
        <v>1</v>
      </c>
      <c r="R75" s="41">
        <v>1</v>
      </c>
      <c r="S75" s="41">
        <v>1</v>
      </c>
      <c r="T75" s="41">
        <v>1</v>
      </c>
    </row>
    <row r="76" spans="1:20" x14ac:dyDescent="0.25">
      <c r="A76" s="41">
        <v>1</v>
      </c>
      <c r="B76" s="41">
        <v>1</v>
      </c>
      <c r="C76" s="41">
        <v>1</v>
      </c>
      <c r="D76" s="41">
        <v>1</v>
      </c>
      <c r="E76" s="41">
        <v>1</v>
      </c>
      <c r="F76" s="41">
        <v>1</v>
      </c>
      <c r="G76" s="41">
        <v>1</v>
      </c>
      <c r="H76" s="41">
        <v>1</v>
      </c>
      <c r="I76" s="41">
        <v>1</v>
      </c>
      <c r="J76" s="41">
        <v>1</v>
      </c>
      <c r="K76" s="41">
        <v>1</v>
      </c>
      <c r="L76" s="41">
        <v>1</v>
      </c>
      <c r="M76" s="41">
        <v>1</v>
      </c>
      <c r="N76" s="41">
        <v>1</v>
      </c>
      <c r="O76" s="41">
        <v>1</v>
      </c>
      <c r="P76" s="41">
        <v>1</v>
      </c>
      <c r="Q76" s="41">
        <v>1</v>
      </c>
      <c r="R76" s="41">
        <v>1</v>
      </c>
      <c r="S76" s="41">
        <v>1</v>
      </c>
      <c r="T76" s="41">
        <v>1</v>
      </c>
    </row>
    <row r="77" spans="1:20" x14ac:dyDescent="0.25">
      <c r="A77" s="41">
        <v>1</v>
      </c>
      <c r="B77" s="41">
        <v>1</v>
      </c>
      <c r="C77" s="41">
        <v>1</v>
      </c>
      <c r="D77" s="41">
        <v>1</v>
      </c>
      <c r="E77" s="41">
        <v>1</v>
      </c>
      <c r="F77" s="41">
        <v>1</v>
      </c>
      <c r="G77" s="41">
        <v>1</v>
      </c>
      <c r="H77" s="41">
        <v>1</v>
      </c>
      <c r="I77" s="41">
        <v>0</v>
      </c>
      <c r="J77" s="41">
        <v>1</v>
      </c>
      <c r="K77" s="41">
        <v>1</v>
      </c>
      <c r="L77" s="41">
        <v>1</v>
      </c>
      <c r="M77" s="41">
        <v>1</v>
      </c>
      <c r="N77" s="41">
        <v>1</v>
      </c>
      <c r="O77" s="41">
        <v>1</v>
      </c>
      <c r="P77" s="41">
        <v>1</v>
      </c>
      <c r="Q77" s="41">
        <v>1</v>
      </c>
      <c r="R77" s="41">
        <v>1</v>
      </c>
      <c r="S77" s="41">
        <v>1</v>
      </c>
      <c r="T77" s="41">
        <v>1</v>
      </c>
    </row>
    <row r="78" spans="1:20" x14ac:dyDescent="0.25">
      <c r="A78" s="41">
        <v>1</v>
      </c>
      <c r="B78" s="41">
        <v>1</v>
      </c>
      <c r="C78" s="41">
        <v>1</v>
      </c>
      <c r="D78" s="41">
        <v>1</v>
      </c>
      <c r="E78" s="41">
        <v>1</v>
      </c>
      <c r="F78" s="41">
        <v>1</v>
      </c>
      <c r="G78" s="41">
        <v>1</v>
      </c>
      <c r="H78" s="41">
        <v>1</v>
      </c>
      <c r="I78" s="41">
        <v>1</v>
      </c>
      <c r="J78" s="41">
        <v>1</v>
      </c>
      <c r="K78" s="41">
        <v>1</v>
      </c>
      <c r="L78" s="41">
        <v>1</v>
      </c>
      <c r="M78" s="41">
        <v>1</v>
      </c>
      <c r="N78" s="41">
        <v>1</v>
      </c>
      <c r="O78" s="41">
        <v>1</v>
      </c>
      <c r="P78" s="41">
        <v>1</v>
      </c>
      <c r="Q78" s="41">
        <v>1</v>
      </c>
      <c r="R78" s="41">
        <v>1</v>
      </c>
      <c r="S78" s="41">
        <v>1</v>
      </c>
      <c r="T78" s="41">
        <v>1</v>
      </c>
    </row>
    <row r="79" spans="1:20" x14ac:dyDescent="0.25">
      <c r="A79" s="41">
        <v>1</v>
      </c>
      <c r="B79" s="41">
        <v>1</v>
      </c>
      <c r="C79" s="41">
        <v>1</v>
      </c>
      <c r="D79" s="41">
        <v>1</v>
      </c>
      <c r="E79" s="41">
        <v>1</v>
      </c>
      <c r="F79" s="41">
        <v>1</v>
      </c>
      <c r="G79" s="41">
        <v>1</v>
      </c>
      <c r="H79" s="41">
        <v>1</v>
      </c>
      <c r="I79" s="41">
        <v>1</v>
      </c>
      <c r="J79" s="41">
        <v>1</v>
      </c>
      <c r="K79" s="41">
        <v>1</v>
      </c>
      <c r="L79" s="41">
        <v>1</v>
      </c>
      <c r="M79" s="41">
        <v>1</v>
      </c>
      <c r="N79" s="41">
        <v>1</v>
      </c>
      <c r="O79" s="41">
        <v>1</v>
      </c>
      <c r="P79" s="41">
        <v>1</v>
      </c>
      <c r="Q79" s="41">
        <v>1</v>
      </c>
      <c r="R79" s="41">
        <v>1</v>
      </c>
      <c r="S79" s="41">
        <v>1</v>
      </c>
      <c r="T79" s="41">
        <v>1</v>
      </c>
    </row>
    <row r="80" spans="1:20" x14ac:dyDescent="0.25">
      <c r="A80" s="41">
        <v>1</v>
      </c>
      <c r="B80" s="41">
        <v>1</v>
      </c>
      <c r="C80" s="41">
        <v>1</v>
      </c>
      <c r="D80" s="41">
        <v>1</v>
      </c>
      <c r="E80" s="41">
        <v>0</v>
      </c>
      <c r="F80" s="41">
        <v>1</v>
      </c>
      <c r="G80" s="41">
        <v>1</v>
      </c>
      <c r="H80" s="41">
        <v>1</v>
      </c>
      <c r="I80" s="41">
        <v>1</v>
      </c>
      <c r="J80" s="41">
        <v>1</v>
      </c>
      <c r="K80" s="41">
        <v>1</v>
      </c>
      <c r="L80" s="41">
        <v>0</v>
      </c>
      <c r="M80" s="41">
        <v>1</v>
      </c>
      <c r="N80" s="41">
        <v>1</v>
      </c>
      <c r="O80" s="41">
        <v>1</v>
      </c>
      <c r="P80" s="41">
        <v>1</v>
      </c>
      <c r="Q80" s="41">
        <v>1</v>
      </c>
      <c r="R80" s="41">
        <v>1</v>
      </c>
      <c r="S80" s="41">
        <v>1</v>
      </c>
      <c r="T80" s="41">
        <v>1</v>
      </c>
    </row>
    <row r="81" spans="1:20" x14ac:dyDescent="0.25">
      <c r="A81" s="41">
        <v>1</v>
      </c>
      <c r="B81" s="41">
        <v>1</v>
      </c>
      <c r="C81" s="41">
        <v>1</v>
      </c>
      <c r="D81" s="41">
        <v>1</v>
      </c>
      <c r="E81" s="41">
        <v>1</v>
      </c>
      <c r="F81" s="41">
        <v>1</v>
      </c>
      <c r="G81" s="41">
        <v>1</v>
      </c>
      <c r="H81" s="41">
        <v>1</v>
      </c>
      <c r="I81" s="41">
        <v>1</v>
      </c>
      <c r="J81" s="41">
        <v>1</v>
      </c>
      <c r="K81" s="41">
        <v>1</v>
      </c>
      <c r="L81" s="41">
        <v>1</v>
      </c>
      <c r="M81" s="41">
        <v>1</v>
      </c>
      <c r="N81" s="41">
        <v>1</v>
      </c>
      <c r="O81" s="41">
        <v>1</v>
      </c>
      <c r="P81" s="41">
        <v>1</v>
      </c>
      <c r="Q81" s="41">
        <v>1</v>
      </c>
      <c r="R81" s="41">
        <v>1</v>
      </c>
      <c r="S81" s="41">
        <v>1</v>
      </c>
      <c r="T81" s="41">
        <v>1</v>
      </c>
    </row>
    <row r="82" spans="1:20" x14ac:dyDescent="0.25">
      <c r="A82" s="41">
        <v>1</v>
      </c>
      <c r="B82" s="41">
        <v>1</v>
      </c>
      <c r="C82" s="41">
        <v>1</v>
      </c>
      <c r="D82" s="41">
        <v>1</v>
      </c>
      <c r="E82" s="41">
        <v>1</v>
      </c>
      <c r="F82" s="41">
        <v>1</v>
      </c>
      <c r="G82" s="41">
        <v>1</v>
      </c>
      <c r="H82" s="41">
        <v>1</v>
      </c>
      <c r="I82" s="41">
        <v>1</v>
      </c>
      <c r="J82" s="41">
        <v>1</v>
      </c>
      <c r="K82" s="41">
        <v>1</v>
      </c>
      <c r="L82" s="41">
        <v>1</v>
      </c>
      <c r="M82" s="41">
        <v>1</v>
      </c>
      <c r="N82" s="41">
        <v>1</v>
      </c>
      <c r="O82" s="41">
        <v>1</v>
      </c>
      <c r="P82" s="41">
        <v>1</v>
      </c>
      <c r="Q82" s="41">
        <v>1</v>
      </c>
      <c r="R82" s="41">
        <v>1</v>
      </c>
      <c r="S82" s="41">
        <v>1</v>
      </c>
      <c r="T82" s="41">
        <v>1</v>
      </c>
    </row>
    <row r="83" spans="1:20" x14ac:dyDescent="0.25">
      <c r="A83" s="41">
        <v>1</v>
      </c>
      <c r="B83" s="41">
        <v>1</v>
      </c>
      <c r="C83" s="41">
        <v>1</v>
      </c>
      <c r="D83" s="41">
        <v>1</v>
      </c>
      <c r="E83" s="41">
        <v>1</v>
      </c>
      <c r="F83" s="41">
        <v>1</v>
      </c>
      <c r="G83" s="41">
        <v>1</v>
      </c>
      <c r="H83" s="41">
        <v>1</v>
      </c>
      <c r="I83" s="41">
        <v>1</v>
      </c>
      <c r="J83" s="41">
        <v>1</v>
      </c>
      <c r="K83" s="41">
        <v>1</v>
      </c>
      <c r="L83" s="41">
        <v>1</v>
      </c>
      <c r="M83" s="41">
        <v>1</v>
      </c>
      <c r="N83" s="41">
        <v>1</v>
      </c>
      <c r="O83" s="41">
        <v>1</v>
      </c>
      <c r="P83" s="41">
        <v>1</v>
      </c>
      <c r="Q83" s="41">
        <v>1</v>
      </c>
      <c r="R83" s="41">
        <v>1</v>
      </c>
      <c r="S83" s="41">
        <v>1</v>
      </c>
      <c r="T83" s="41">
        <v>1</v>
      </c>
    </row>
    <row r="84" spans="1:20" x14ac:dyDescent="0.25">
      <c r="A84" s="41">
        <v>1</v>
      </c>
      <c r="B84" s="41">
        <v>0</v>
      </c>
      <c r="C84" s="41">
        <v>1</v>
      </c>
      <c r="D84" s="41">
        <v>1</v>
      </c>
      <c r="E84" s="41">
        <v>1</v>
      </c>
      <c r="F84" s="41">
        <v>1</v>
      </c>
      <c r="G84" s="41">
        <v>1</v>
      </c>
      <c r="H84" s="41">
        <v>0</v>
      </c>
      <c r="I84" s="41">
        <v>1</v>
      </c>
      <c r="J84" s="41">
        <v>1</v>
      </c>
      <c r="K84" s="41">
        <v>1</v>
      </c>
      <c r="L84" s="41">
        <v>0</v>
      </c>
      <c r="M84" s="41">
        <v>1</v>
      </c>
      <c r="N84" s="41">
        <v>1</v>
      </c>
      <c r="O84" s="41">
        <v>1</v>
      </c>
      <c r="P84" s="41">
        <v>1</v>
      </c>
      <c r="Q84" s="41">
        <v>0</v>
      </c>
      <c r="R84" s="41">
        <v>1</v>
      </c>
      <c r="S84" s="41">
        <v>1</v>
      </c>
      <c r="T84" s="41">
        <v>1</v>
      </c>
    </row>
    <row r="85" spans="1:20" x14ac:dyDescent="0.25">
      <c r="A85" s="41">
        <v>1</v>
      </c>
      <c r="B85" s="41">
        <v>1</v>
      </c>
      <c r="C85" s="41">
        <v>1</v>
      </c>
      <c r="D85" s="41">
        <v>1</v>
      </c>
      <c r="E85" s="41">
        <v>1</v>
      </c>
      <c r="F85" s="41">
        <v>1</v>
      </c>
      <c r="G85" s="41">
        <v>1</v>
      </c>
      <c r="H85" s="41">
        <v>1</v>
      </c>
      <c r="I85" s="41">
        <v>1</v>
      </c>
      <c r="J85" s="41">
        <v>1</v>
      </c>
      <c r="K85" s="41">
        <v>1</v>
      </c>
      <c r="L85" s="41">
        <v>1</v>
      </c>
      <c r="M85" s="41">
        <v>1</v>
      </c>
      <c r="N85" s="41">
        <v>1</v>
      </c>
      <c r="O85" s="41">
        <v>1</v>
      </c>
      <c r="P85" s="41">
        <v>1</v>
      </c>
      <c r="Q85" s="41">
        <v>1</v>
      </c>
      <c r="R85" s="41">
        <v>1</v>
      </c>
      <c r="S85" s="41">
        <v>1</v>
      </c>
      <c r="T85" s="41">
        <v>1</v>
      </c>
    </row>
    <row r="86" spans="1:20" x14ac:dyDescent="0.25">
      <c r="A86" s="41">
        <v>1</v>
      </c>
      <c r="B86" s="41">
        <v>1</v>
      </c>
      <c r="C86" s="41">
        <v>1</v>
      </c>
      <c r="D86" s="41">
        <v>1</v>
      </c>
      <c r="E86" s="41">
        <v>1</v>
      </c>
      <c r="F86" s="41">
        <v>1</v>
      </c>
      <c r="G86" s="41">
        <v>1</v>
      </c>
      <c r="H86" s="41">
        <v>1</v>
      </c>
      <c r="I86" s="41">
        <v>0</v>
      </c>
      <c r="J86" s="41">
        <v>1</v>
      </c>
      <c r="K86" s="41">
        <v>1</v>
      </c>
      <c r="L86" s="41">
        <v>1</v>
      </c>
      <c r="M86" s="41">
        <v>1</v>
      </c>
      <c r="N86" s="41">
        <v>1</v>
      </c>
      <c r="O86" s="41">
        <v>1</v>
      </c>
      <c r="P86" s="41">
        <v>0</v>
      </c>
      <c r="Q86" s="41">
        <v>1</v>
      </c>
      <c r="R86" s="41">
        <v>0</v>
      </c>
      <c r="S86" s="41">
        <v>1</v>
      </c>
      <c r="T86" s="41">
        <v>1</v>
      </c>
    </row>
    <row r="87" spans="1:20" x14ac:dyDescent="0.25">
      <c r="A87" s="41">
        <v>1</v>
      </c>
      <c r="B87" s="41">
        <v>1</v>
      </c>
      <c r="C87" s="41">
        <v>1</v>
      </c>
      <c r="D87" s="41">
        <v>1</v>
      </c>
      <c r="E87" s="41">
        <v>1</v>
      </c>
      <c r="F87" s="41">
        <v>1</v>
      </c>
      <c r="G87" s="41">
        <v>1</v>
      </c>
      <c r="H87" s="41">
        <v>1</v>
      </c>
      <c r="I87" s="41">
        <v>1</v>
      </c>
      <c r="J87" s="41">
        <v>1</v>
      </c>
      <c r="K87" s="41">
        <v>1</v>
      </c>
      <c r="L87" s="41">
        <v>0</v>
      </c>
      <c r="M87" s="41">
        <v>1</v>
      </c>
      <c r="N87" s="41">
        <v>1</v>
      </c>
      <c r="O87" s="41">
        <v>1</v>
      </c>
      <c r="P87" s="41">
        <v>1</v>
      </c>
      <c r="Q87" s="41">
        <v>1</v>
      </c>
      <c r="R87" s="41">
        <v>1</v>
      </c>
      <c r="S87" s="41">
        <v>1</v>
      </c>
      <c r="T87" s="41">
        <v>1</v>
      </c>
    </row>
    <row r="88" spans="1:20" x14ac:dyDescent="0.25">
      <c r="A88" s="41">
        <v>1</v>
      </c>
      <c r="B88" s="41">
        <v>1</v>
      </c>
      <c r="C88" s="41">
        <v>1</v>
      </c>
      <c r="D88" s="41">
        <v>1</v>
      </c>
      <c r="E88" s="41">
        <v>1</v>
      </c>
      <c r="F88" s="41">
        <v>1</v>
      </c>
      <c r="G88" s="41">
        <v>0</v>
      </c>
      <c r="H88" s="41">
        <v>1</v>
      </c>
      <c r="I88" s="41">
        <v>1</v>
      </c>
      <c r="J88" s="41">
        <v>1</v>
      </c>
      <c r="K88" s="41">
        <v>1</v>
      </c>
      <c r="L88" s="41">
        <v>1</v>
      </c>
      <c r="M88" s="41">
        <v>1</v>
      </c>
      <c r="N88" s="41">
        <v>1</v>
      </c>
      <c r="O88" s="41">
        <v>1</v>
      </c>
      <c r="P88" s="41">
        <v>1</v>
      </c>
      <c r="Q88" s="41">
        <v>1</v>
      </c>
      <c r="R88" s="41">
        <v>1</v>
      </c>
      <c r="S88" s="41">
        <v>1</v>
      </c>
      <c r="T88" s="41">
        <v>1</v>
      </c>
    </row>
    <row r="89" spans="1:20" x14ac:dyDescent="0.25">
      <c r="A89" s="41">
        <v>1</v>
      </c>
      <c r="B89" s="41">
        <v>1</v>
      </c>
      <c r="C89" s="41">
        <v>1</v>
      </c>
      <c r="D89" s="41">
        <v>1</v>
      </c>
      <c r="E89" s="41">
        <v>1</v>
      </c>
      <c r="F89" s="41">
        <v>1</v>
      </c>
      <c r="G89" s="41">
        <v>1</v>
      </c>
      <c r="H89" s="41">
        <v>1</v>
      </c>
      <c r="I89" s="41">
        <v>1</v>
      </c>
      <c r="J89" s="41">
        <v>1</v>
      </c>
      <c r="K89" s="41">
        <v>0</v>
      </c>
      <c r="L89" s="41">
        <v>1</v>
      </c>
      <c r="M89" s="41">
        <v>1</v>
      </c>
      <c r="N89" s="41">
        <v>1</v>
      </c>
      <c r="O89" s="41">
        <v>1</v>
      </c>
      <c r="P89" s="41">
        <v>1</v>
      </c>
      <c r="Q89" s="41">
        <v>1</v>
      </c>
      <c r="R89" s="41">
        <v>1</v>
      </c>
      <c r="S89" s="41">
        <v>1</v>
      </c>
      <c r="T89" s="41">
        <v>1</v>
      </c>
    </row>
    <row r="90" spans="1:20" x14ac:dyDescent="0.25">
      <c r="A90" s="41">
        <v>1</v>
      </c>
      <c r="B90" s="41">
        <v>1</v>
      </c>
      <c r="C90" s="41">
        <v>1</v>
      </c>
      <c r="D90" s="41">
        <v>1</v>
      </c>
      <c r="E90" s="41">
        <v>1</v>
      </c>
      <c r="F90" s="41">
        <v>1</v>
      </c>
      <c r="G90" s="41">
        <v>0</v>
      </c>
      <c r="H90" s="41">
        <v>1</v>
      </c>
      <c r="I90" s="41">
        <v>1</v>
      </c>
      <c r="J90" s="41">
        <v>1</v>
      </c>
      <c r="K90" s="41">
        <v>1</v>
      </c>
      <c r="L90" s="41">
        <v>1</v>
      </c>
      <c r="M90" s="41">
        <v>1</v>
      </c>
      <c r="N90" s="41">
        <v>1</v>
      </c>
      <c r="O90" s="41">
        <v>1</v>
      </c>
      <c r="P90" s="41">
        <v>0</v>
      </c>
      <c r="Q90" s="41">
        <v>1</v>
      </c>
      <c r="R90" s="41">
        <v>1</v>
      </c>
      <c r="S90" s="41">
        <v>1</v>
      </c>
      <c r="T90" s="41">
        <v>1</v>
      </c>
    </row>
    <row r="91" spans="1:20" x14ac:dyDescent="0.25">
      <c r="A91" s="41">
        <v>1</v>
      </c>
      <c r="B91" s="41">
        <v>1</v>
      </c>
      <c r="C91" s="41">
        <v>1</v>
      </c>
      <c r="D91" s="41">
        <v>1</v>
      </c>
      <c r="E91" s="41">
        <v>1</v>
      </c>
      <c r="F91" s="41">
        <v>1</v>
      </c>
      <c r="G91" s="41">
        <v>1</v>
      </c>
      <c r="H91" s="41">
        <v>1</v>
      </c>
      <c r="I91" s="41">
        <v>1</v>
      </c>
      <c r="J91" s="41">
        <v>1</v>
      </c>
      <c r="K91" s="41">
        <v>1</v>
      </c>
      <c r="L91" s="41">
        <v>1</v>
      </c>
      <c r="M91" s="41">
        <v>1</v>
      </c>
      <c r="N91" s="41">
        <v>1</v>
      </c>
      <c r="O91" s="41">
        <v>1</v>
      </c>
      <c r="P91" s="41">
        <v>1</v>
      </c>
      <c r="Q91" s="41">
        <v>1</v>
      </c>
      <c r="R91" s="41">
        <v>1</v>
      </c>
      <c r="S91" s="41">
        <v>1</v>
      </c>
      <c r="T91" s="41">
        <v>1</v>
      </c>
    </row>
    <row r="92" spans="1:20" x14ac:dyDescent="0.25">
      <c r="A92" s="41">
        <v>1</v>
      </c>
      <c r="B92" s="41">
        <v>1</v>
      </c>
      <c r="C92" s="41">
        <v>1</v>
      </c>
      <c r="D92" s="41">
        <v>1</v>
      </c>
      <c r="E92" s="41">
        <v>1</v>
      </c>
      <c r="F92" s="41">
        <v>1</v>
      </c>
      <c r="G92" s="41">
        <v>1</v>
      </c>
      <c r="H92" s="41">
        <v>1</v>
      </c>
      <c r="I92" s="41">
        <v>1</v>
      </c>
      <c r="J92" s="41">
        <v>1</v>
      </c>
      <c r="K92" s="41">
        <v>1</v>
      </c>
      <c r="L92" s="41">
        <v>1</v>
      </c>
      <c r="M92" s="41">
        <v>1</v>
      </c>
      <c r="N92" s="41">
        <v>1</v>
      </c>
      <c r="O92" s="41">
        <v>1</v>
      </c>
      <c r="P92" s="41">
        <v>1</v>
      </c>
      <c r="Q92" s="41">
        <v>1</v>
      </c>
      <c r="R92" s="41">
        <v>1</v>
      </c>
      <c r="S92" s="41">
        <v>1</v>
      </c>
      <c r="T92" s="41">
        <v>1</v>
      </c>
    </row>
    <row r="93" spans="1:20" x14ac:dyDescent="0.25">
      <c r="A93" s="41">
        <v>1</v>
      </c>
      <c r="B93" s="41">
        <v>1</v>
      </c>
      <c r="C93" s="41">
        <v>1</v>
      </c>
      <c r="D93" s="41">
        <v>1</v>
      </c>
      <c r="E93" s="41">
        <v>1</v>
      </c>
      <c r="F93" s="41">
        <v>1</v>
      </c>
      <c r="G93" s="41">
        <v>1</v>
      </c>
      <c r="H93" s="41">
        <v>1</v>
      </c>
      <c r="I93" s="41">
        <v>1</v>
      </c>
      <c r="J93" s="41">
        <v>1</v>
      </c>
      <c r="K93" s="41">
        <v>1</v>
      </c>
      <c r="L93" s="41">
        <v>1</v>
      </c>
      <c r="M93" s="41">
        <v>1</v>
      </c>
      <c r="N93" s="41">
        <v>1</v>
      </c>
      <c r="O93" s="41">
        <v>1</v>
      </c>
      <c r="P93" s="41">
        <v>1</v>
      </c>
      <c r="Q93" s="41">
        <v>1</v>
      </c>
      <c r="R93" s="41">
        <v>1</v>
      </c>
      <c r="S93" s="41">
        <v>1</v>
      </c>
      <c r="T93" s="41">
        <v>1</v>
      </c>
    </row>
    <row r="94" spans="1:20" x14ac:dyDescent="0.25">
      <c r="A94" s="41">
        <v>1</v>
      </c>
      <c r="B94" s="41">
        <v>1</v>
      </c>
      <c r="C94" s="41">
        <v>1</v>
      </c>
      <c r="D94" s="41">
        <v>1</v>
      </c>
      <c r="E94" s="41">
        <v>1</v>
      </c>
      <c r="F94" s="41">
        <v>1</v>
      </c>
      <c r="G94" s="41">
        <v>1</v>
      </c>
      <c r="H94" s="41">
        <v>1</v>
      </c>
      <c r="I94" s="41">
        <v>1</v>
      </c>
      <c r="J94" s="41">
        <v>1</v>
      </c>
      <c r="K94" s="41">
        <v>1</v>
      </c>
      <c r="L94" s="41">
        <v>1</v>
      </c>
      <c r="M94" s="41">
        <v>1</v>
      </c>
      <c r="N94" s="41">
        <v>1</v>
      </c>
      <c r="O94" s="41">
        <v>1</v>
      </c>
      <c r="P94" s="41">
        <v>1</v>
      </c>
      <c r="Q94" s="41">
        <v>1</v>
      </c>
      <c r="R94" s="41">
        <v>1</v>
      </c>
      <c r="S94" s="41">
        <v>1</v>
      </c>
      <c r="T94" s="41">
        <v>1</v>
      </c>
    </row>
    <row r="95" spans="1:20" x14ac:dyDescent="0.25">
      <c r="A95" s="41">
        <v>1</v>
      </c>
      <c r="B95" s="41">
        <v>1</v>
      </c>
      <c r="C95" s="41">
        <v>1</v>
      </c>
      <c r="D95" s="41">
        <v>1</v>
      </c>
      <c r="E95" s="41">
        <v>1</v>
      </c>
      <c r="F95" s="41">
        <v>1</v>
      </c>
      <c r="G95" s="41">
        <v>1</v>
      </c>
      <c r="H95" s="41">
        <v>1</v>
      </c>
      <c r="I95" s="41">
        <v>1</v>
      </c>
      <c r="J95" s="41">
        <v>1</v>
      </c>
      <c r="K95" s="41">
        <v>1</v>
      </c>
      <c r="L95" s="41">
        <v>1</v>
      </c>
      <c r="M95" s="41">
        <v>1</v>
      </c>
      <c r="N95" s="41">
        <v>1</v>
      </c>
      <c r="O95" s="41">
        <v>1</v>
      </c>
      <c r="P95" s="41">
        <v>1</v>
      </c>
      <c r="Q95" s="41">
        <v>1</v>
      </c>
      <c r="R95" s="41">
        <v>1</v>
      </c>
      <c r="S95" s="41">
        <v>1</v>
      </c>
      <c r="T95" s="41">
        <v>1</v>
      </c>
    </row>
    <row r="96" spans="1:20" x14ac:dyDescent="0.25">
      <c r="A96" s="41">
        <v>1</v>
      </c>
      <c r="B96" s="41">
        <v>0</v>
      </c>
      <c r="C96" s="41">
        <v>1</v>
      </c>
      <c r="D96" s="41">
        <v>1</v>
      </c>
      <c r="E96" s="41">
        <v>1</v>
      </c>
      <c r="F96" s="41">
        <v>1</v>
      </c>
      <c r="G96" s="41">
        <v>1</v>
      </c>
      <c r="H96" s="41">
        <v>1</v>
      </c>
      <c r="I96" s="41">
        <v>1</v>
      </c>
      <c r="J96" s="41">
        <v>1</v>
      </c>
      <c r="K96" s="41">
        <v>0</v>
      </c>
      <c r="L96" s="41">
        <v>1</v>
      </c>
      <c r="M96" s="41">
        <v>1</v>
      </c>
      <c r="N96" s="41">
        <v>1</v>
      </c>
      <c r="O96" s="41">
        <v>1</v>
      </c>
      <c r="P96" s="41">
        <v>1</v>
      </c>
      <c r="Q96" s="41">
        <v>1</v>
      </c>
      <c r="R96" s="41">
        <v>1</v>
      </c>
      <c r="S96" s="41">
        <v>1</v>
      </c>
      <c r="T96" s="41">
        <v>1</v>
      </c>
    </row>
    <row r="97" spans="1:20" x14ac:dyDescent="0.25">
      <c r="A97" s="41">
        <v>1</v>
      </c>
      <c r="B97" s="41">
        <v>0</v>
      </c>
      <c r="C97" s="41">
        <v>1</v>
      </c>
      <c r="D97" s="41">
        <v>1</v>
      </c>
      <c r="E97" s="41">
        <v>1</v>
      </c>
      <c r="F97" s="41">
        <v>1</v>
      </c>
      <c r="G97" s="41">
        <v>0</v>
      </c>
      <c r="H97" s="41">
        <v>1</v>
      </c>
      <c r="I97" s="41">
        <v>1</v>
      </c>
      <c r="J97" s="41">
        <v>0</v>
      </c>
      <c r="K97" s="41">
        <v>1</v>
      </c>
      <c r="L97" s="41">
        <v>1</v>
      </c>
      <c r="M97" s="41">
        <v>0</v>
      </c>
      <c r="N97" s="41">
        <v>1</v>
      </c>
      <c r="O97" s="41">
        <v>1</v>
      </c>
      <c r="P97" s="41">
        <v>1</v>
      </c>
      <c r="Q97" s="41">
        <v>1</v>
      </c>
      <c r="R97" s="41">
        <v>1</v>
      </c>
      <c r="S97" s="41">
        <v>1</v>
      </c>
      <c r="T97" s="41">
        <v>1</v>
      </c>
    </row>
    <row r="98" spans="1:20" x14ac:dyDescent="0.25">
      <c r="A98" s="41">
        <v>1</v>
      </c>
      <c r="B98" s="41">
        <v>1</v>
      </c>
      <c r="C98" s="41">
        <v>0</v>
      </c>
      <c r="D98" s="41">
        <v>1</v>
      </c>
      <c r="E98" s="41">
        <v>1</v>
      </c>
      <c r="F98" s="41">
        <v>1</v>
      </c>
      <c r="G98" s="41">
        <v>1</v>
      </c>
      <c r="H98" s="41">
        <v>1</v>
      </c>
      <c r="I98" s="41">
        <v>0</v>
      </c>
      <c r="J98" s="41">
        <v>1</v>
      </c>
      <c r="K98" s="41">
        <v>1</v>
      </c>
      <c r="L98" s="41">
        <v>1</v>
      </c>
      <c r="M98" s="41">
        <v>0</v>
      </c>
      <c r="N98" s="41">
        <v>1</v>
      </c>
      <c r="O98" s="41">
        <v>0</v>
      </c>
      <c r="P98" s="41">
        <v>1</v>
      </c>
      <c r="Q98" s="41">
        <v>1</v>
      </c>
      <c r="R98" s="41">
        <v>1</v>
      </c>
      <c r="S98" s="41">
        <v>1</v>
      </c>
      <c r="T98" s="41">
        <v>1</v>
      </c>
    </row>
    <row r="99" spans="1:20" x14ac:dyDescent="0.25">
      <c r="A99" s="41">
        <v>1</v>
      </c>
      <c r="B99" s="41">
        <v>1</v>
      </c>
      <c r="C99" s="41">
        <v>1</v>
      </c>
      <c r="D99" s="41">
        <v>1</v>
      </c>
      <c r="E99" s="41">
        <v>1</v>
      </c>
      <c r="F99" s="41">
        <v>1</v>
      </c>
      <c r="G99" s="41">
        <v>0</v>
      </c>
      <c r="H99" s="41">
        <v>1</v>
      </c>
      <c r="I99" s="41">
        <v>1</v>
      </c>
      <c r="J99" s="41">
        <v>1</v>
      </c>
      <c r="K99" s="41">
        <v>1</v>
      </c>
      <c r="L99" s="41">
        <v>1</v>
      </c>
      <c r="M99" s="41">
        <v>1</v>
      </c>
      <c r="N99" s="41">
        <v>1</v>
      </c>
      <c r="O99" s="41">
        <v>1</v>
      </c>
      <c r="P99" s="41">
        <v>1</v>
      </c>
      <c r="Q99" s="41">
        <v>1</v>
      </c>
      <c r="R99" s="41">
        <v>1</v>
      </c>
      <c r="S99" s="41">
        <v>1</v>
      </c>
      <c r="T99" s="41">
        <v>1</v>
      </c>
    </row>
    <row r="100" spans="1:20" x14ac:dyDescent="0.25">
      <c r="A100" s="41">
        <v>1</v>
      </c>
      <c r="B100" s="41">
        <v>1</v>
      </c>
      <c r="C100" s="41">
        <v>1</v>
      </c>
      <c r="D100" s="41">
        <v>1</v>
      </c>
      <c r="E100" s="41">
        <v>1</v>
      </c>
      <c r="F100" s="41">
        <v>1</v>
      </c>
      <c r="G100" s="41">
        <v>1</v>
      </c>
      <c r="H100" s="41">
        <v>1</v>
      </c>
      <c r="I100" s="41">
        <v>1</v>
      </c>
      <c r="J100" s="41">
        <v>1</v>
      </c>
      <c r="K100" s="41">
        <v>1</v>
      </c>
      <c r="L100" s="41">
        <v>1</v>
      </c>
      <c r="M100" s="41">
        <v>1</v>
      </c>
      <c r="N100" s="41">
        <v>1</v>
      </c>
      <c r="O100" s="41">
        <v>1</v>
      </c>
      <c r="P100" s="41">
        <v>1</v>
      </c>
      <c r="Q100" s="41">
        <v>1</v>
      </c>
      <c r="R100" s="41">
        <v>1</v>
      </c>
      <c r="S100" s="41">
        <v>1</v>
      </c>
      <c r="T100" s="41">
        <v>1</v>
      </c>
    </row>
    <row r="101" spans="1:20" x14ac:dyDescent="0.25">
      <c r="A101" s="41">
        <v>1</v>
      </c>
      <c r="B101" s="41">
        <v>1</v>
      </c>
      <c r="C101" s="41">
        <v>0</v>
      </c>
      <c r="D101" s="41">
        <v>1</v>
      </c>
      <c r="E101" s="41">
        <v>1</v>
      </c>
      <c r="F101" s="41">
        <v>1</v>
      </c>
      <c r="G101" s="41">
        <v>0</v>
      </c>
      <c r="H101" s="41">
        <v>1</v>
      </c>
      <c r="I101" s="41">
        <v>1</v>
      </c>
      <c r="J101" s="41">
        <v>1</v>
      </c>
      <c r="K101" s="41">
        <v>1</v>
      </c>
      <c r="L101" s="41">
        <v>1</v>
      </c>
      <c r="M101" s="41">
        <v>1</v>
      </c>
      <c r="N101" s="41">
        <v>1</v>
      </c>
      <c r="O101" s="41">
        <v>1</v>
      </c>
      <c r="P101" s="41">
        <v>1</v>
      </c>
      <c r="Q101" s="41">
        <v>1</v>
      </c>
      <c r="R101" s="41">
        <v>1</v>
      </c>
      <c r="S101" s="41">
        <v>1</v>
      </c>
      <c r="T101" s="41">
        <v>1</v>
      </c>
    </row>
    <row r="102" spans="1:20" x14ac:dyDescent="0.25">
      <c r="A102" s="41">
        <v>1</v>
      </c>
      <c r="B102" s="41">
        <v>1</v>
      </c>
      <c r="C102" s="41">
        <v>1</v>
      </c>
      <c r="D102" s="41">
        <v>1</v>
      </c>
      <c r="E102" s="41">
        <v>1</v>
      </c>
      <c r="F102" s="41">
        <v>1</v>
      </c>
      <c r="G102" s="41">
        <v>1</v>
      </c>
      <c r="H102" s="41">
        <v>0</v>
      </c>
      <c r="I102" s="41">
        <v>1</v>
      </c>
      <c r="J102" s="41">
        <v>1</v>
      </c>
      <c r="K102" s="41">
        <v>1</v>
      </c>
      <c r="L102" s="41">
        <v>0</v>
      </c>
      <c r="M102" s="41">
        <v>1</v>
      </c>
      <c r="N102" s="41">
        <v>1</v>
      </c>
      <c r="O102" s="41">
        <v>1</v>
      </c>
      <c r="P102" s="41">
        <v>1</v>
      </c>
      <c r="Q102" s="41">
        <v>1</v>
      </c>
      <c r="R102" s="41">
        <v>1</v>
      </c>
      <c r="S102" s="41">
        <v>1</v>
      </c>
      <c r="T102" s="41">
        <v>1</v>
      </c>
    </row>
    <row r="103" spans="1:20" x14ac:dyDescent="0.25">
      <c r="A103" s="41">
        <v>1</v>
      </c>
      <c r="B103" s="41">
        <v>0</v>
      </c>
      <c r="C103" s="41">
        <v>0</v>
      </c>
      <c r="D103" s="41">
        <v>1</v>
      </c>
      <c r="E103" s="41">
        <v>0</v>
      </c>
      <c r="F103" s="41">
        <v>1</v>
      </c>
      <c r="G103" s="41">
        <v>1</v>
      </c>
      <c r="H103" s="41">
        <v>0</v>
      </c>
      <c r="I103" s="41">
        <v>1</v>
      </c>
      <c r="J103" s="41">
        <v>0</v>
      </c>
      <c r="K103" s="41">
        <v>1</v>
      </c>
      <c r="L103" s="41">
        <v>0</v>
      </c>
      <c r="M103" s="41">
        <v>1</v>
      </c>
      <c r="N103" s="41">
        <v>0</v>
      </c>
      <c r="O103" s="41">
        <v>1</v>
      </c>
      <c r="P103" s="41">
        <v>0</v>
      </c>
      <c r="Q103" s="41">
        <v>1</v>
      </c>
      <c r="R103" s="41">
        <v>1</v>
      </c>
      <c r="S103" s="41">
        <v>0</v>
      </c>
      <c r="T103" s="41">
        <v>1</v>
      </c>
    </row>
    <row r="104" spans="1:20" x14ac:dyDescent="0.25">
      <c r="A104" s="41">
        <v>1</v>
      </c>
      <c r="B104" s="41">
        <v>1</v>
      </c>
      <c r="C104" s="41">
        <v>1</v>
      </c>
      <c r="D104" s="41">
        <v>0</v>
      </c>
      <c r="E104" s="41">
        <v>1</v>
      </c>
      <c r="F104" s="41">
        <v>1</v>
      </c>
      <c r="G104" s="41">
        <v>1</v>
      </c>
      <c r="H104" s="41">
        <v>0</v>
      </c>
      <c r="I104" s="41">
        <v>1</v>
      </c>
      <c r="J104" s="41">
        <v>1</v>
      </c>
      <c r="K104" s="41">
        <v>1</v>
      </c>
      <c r="L104" s="41">
        <v>1</v>
      </c>
      <c r="M104" s="41">
        <v>1</v>
      </c>
      <c r="N104" s="41">
        <v>1</v>
      </c>
      <c r="O104" s="41">
        <v>0</v>
      </c>
      <c r="P104" s="41">
        <v>1</v>
      </c>
      <c r="Q104" s="41">
        <v>1</v>
      </c>
      <c r="R104" s="41">
        <v>1</v>
      </c>
      <c r="S104" s="41">
        <v>1</v>
      </c>
      <c r="T104" s="41">
        <v>1</v>
      </c>
    </row>
    <row r="105" spans="1:20" x14ac:dyDescent="0.25">
      <c r="A105" s="41">
        <v>1</v>
      </c>
      <c r="B105" s="41">
        <v>1</v>
      </c>
      <c r="C105" s="41">
        <v>1</v>
      </c>
      <c r="D105" s="41">
        <v>1</v>
      </c>
      <c r="E105" s="41">
        <v>1</v>
      </c>
      <c r="F105" s="41">
        <v>1</v>
      </c>
      <c r="G105" s="41">
        <v>1</v>
      </c>
      <c r="H105" s="41">
        <v>1</v>
      </c>
      <c r="I105" s="41">
        <v>1</v>
      </c>
      <c r="J105" s="41">
        <v>1</v>
      </c>
      <c r="K105" s="41">
        <v>1</v>
      </c>
      <c r="L105" s="41">
        <v>1</v>
      </c>
      <c r="M105" s="41">
        <v>1</v>
      </c>
      <c r="N105" s="41">
        <v>1</v>
      </c>
      <c r="O105" s="41">
        <v>1</v>
      </c>
      <c r="P105" s="41">
        <v>1</v>
      </c>
      <c r="Q105" s="41">
        <v>1</v>
      </c>
      <c r="R105" s="41">
        <v>1</v>
      </c>
      <c r="S105" s="41">
        <v>1</v>
      </c>
      <c r="T105" s="41">
        <v>1</v>
      </c>
    </row>
    <row r="106" spans="1:20" x14ac:dyDescent="0.25">
      <c r="A106" s="41">
        <v>1</v>
      </c>
      <c r="B106" s="41">
        <v>1</v>
      </c>
      <c r="C106" s="41">
        <v>1</v>
      </c>
      <c r="D106" s="41">
        <v>1</v>
      </c>
      <c r="E106" s="41">
        <v>1</v>
      </c>
      <c r="F106" s="41">
        <v>1</v>
      </c>
      <c r="G106" s="41">
        <v>1</v>
      </c>
      <c r="H106" s="41">
        <v>1</v>
      </c>
      <c r="I106" s="41">
        <v>0</v>
      </c>
      <c r="J106" s="41">
        <v>0</v>
      </c>
      <c r="K106" s="41">
        <v>1</v>
      </c>
      <c r="L106" s="41">
        <v>1</v>
      </c>
      <c r="M106" s="41">
        <v>1</v>
      </c>
      <c r="N106" s="41">
        <v>1</v>
      </c>
      <c r="O106" s="41">
        <v>1</v>
      </c>
      <c r="P106" s="41">
        <v>1</v>
      </c>
      <c r="Q106" s="41">
        <v>1</v>
      </c>
      <c r="R106" s="41">
        <v>1</v>
      </c>
      <c r="S106" s="41">
        <v>1</v>
      </c>
      <c r="T106" s="41">
        <v>1</v>
      </c>
    </row>
    <row r="107" spans="1:20" x14ac:dyDescent="0.25">
      <c r="A107" s="41">
        <v>1</v>
      </c>
      <c r="B107" s="41">
        <v>1</v>
      </c>
      <c r="C107" s="41">
        <v>1</v>
      </c>
      <c r="D107" s="41">
        <v>0</v>
      </c>
      <c r="E107" s="41">
        <v>1</v>
      </c>
      <c r="F107" s="41">
        <v>1</v>
      </c>
      <c r="G107" s="41">
        <v>1</v>
      </c>
      <c r="H107" s="41">
        <v>1</v>
      </c>
      <c r="I107" s="41">
        <v>1</v>
      </c>
      <c r="J107" s="41">
        <v>1</v>
      </c>
      <c r="K107" s="41">
        <v>1</v>
      </c>
      <c r="L107" s="41">
        <v>1</v>
      </c>
      <c r="M107" s="41">
        <v>1</v>
      </c>
      <c r="N107" s="41">
        <v>1</v>
      </c>
      <c r="O107" s="41">
        <v>1</v>
      </c>
      <c r="P107" s="41">
        <v>1</v>
      </c>
      <c r="Q107" s="41">
        <v>1</v>
      </c>
      <c r="R107" s="41">
        <v>1</v>
      </c>
      <c r="S107" s="41">
        <v>1</v>
      </c>
      <c r="T107" s="41">
        <v>1</v>
      </c>
    </row>
    <row r="108" spans="1:20" x14ac:dyDescent="0.25">
      <c r="A108" s="41">
        <v>1</v>
      </c>
      <c r="B108" s="41">
        <v>1</v>
      </c>
      <c r="C108" s="41">
        <v>1</v>
      </c>
      <c r="D108" s="41">
        <v>1</v>
      </c>
      <c r="E108" s="41">
        <v>1</v>
      </c>
      <c r="F108" s="41">
        <v>1</v>
      </c>
      <c r="G108" s="41">
        <v>1</v>
      </c>
      <c r="H108" s="41">
        <v>1</v>
      </c>
      <c r="I108" s="41">
        <v>1</v>
      </c>
      <c r="J108" s="41">
        <v>0</v>
      </c>
      <c r="K108" s="41">
        <v>1</v>
      </c>
      <c r="L108" s="41">
        <v>1</v>
      </c>
      <c r="M108" s="41">
        <v>0</v>
      </c>
      <c r="N108" s="41">
        <v>1</v>
      </c>
      <c r="O108" s="41">
        <v>1</v>
      </c>
      <c r="P108" s="41">
        <v>1</v>
      </c>
      <c r="Q108" s="41">
        <v>1</v>
      </c>
      <c r="R108" s="41">
        <v>1</v>
      </c>
      <c r="S108" s="41">
        <v>1</v>
      </c>
      <c r="T108" s="41">
        <v>1</v>
      </c>
    </row>
    <row r="109" spans="1:20" x14ac:dyDescent="0.25">
      <c r="A109" s="41">
        <v>1</v>
      </c>
      <c r="B109" s="41">
        <v>1</v>
      </c>
      <c r="C109" s="41">
        <v>1</v>
      </c>
      <c r="D109" s="41">
        <v>1</v>
      </c>
      <c r="E109" s="41">
        <v>1</v>
      </c>
      <c r="F109" s="41">
        <v>0</v>
      </c>
      <c r="G109" s="41">
        <v>0</v>
      </c>
      <c r="H109" s="41">
        <v>1</v>
      </c>
      <c r="I109" s="41">
        <v>1</v>
      </c>
      <c r="J109" s="41">
        <v>1</v>
      </c>
      <c r="K109" s="41">
        <v>1</v>
      </c>
      <c r="L109" s="41">
        <v>1</v>
      </c>
      <c r="M109" s="41">
        <v>1</v>
      </c>
      <c r="N109" s="41">
        <v>1</v>
      </c>
      <c r="O109" s="41">
        <v>1</v>
      </c>
      <c r="P109" s="41">
        <v>1</v>
      </c>
      <c r="Q109" s="41">
        <v>1</v>
      </c>
      <c r="R109" s="41">
        <v>1</v>
      </c>
      <c r="S109" s="41">
        <v>1</v>
      </c>
      <c r="T109" s="41">
        <v>1</v>
      </c>
    </row>
    <row r="110" spans="1:20" x14ac:dyDescent="0.25">
      <c r="A110" s="41">
        <v>1</v>
      </c>
      <c r="B110" s="41">
        <v>1</v>
      </c>
      <c r="C110" s="41">
        <v>1</v>
      </c>
      <c r="D110" s="41">
        <v>1</v>
      </c>
      <c r="E110" s="41">
        <v>1</v>
      </c>
      <c r="F110" s="41">
        <v>1</v>
      </c>
      <c r="G110" s="41">
        <v>1</v>
      </c>
      <c r="H110" s="41">
        <v>1</v>
      </c>
      <c r="I110" s="41">
        <v>1</v>
      </c>
      <c r="J110" s="41">
        <v>1</v>
      </c>
      <c r="K110" s="41">
        <v>1</v>
      </c>
      <c r="L110" s="41">
        <v>1</v>
      </c>
      <c r="M110" s="41">
        <v>1</v>
      </c>
      <c r="N110" s="41">
        <v>1</v>
      </c>
      <c r="O110" s="41">
        <v>1</v>
      </c>
      <c r="P110" s="41">
        <v>1</v>
      </c>
      <c r="Q110" s="41">
        <v>1</v>
      </c>
      <c r="R110" s="41">
        <v>1</v>
      </c>
      <c r="S110" s="41">
        <v>1</v>
      </c>
      <c r="T110" s="41">
        <v>1</v>
      </c>
    </row>
    <row r="111" spans="1:20" x14ac:dyDescent="0.25">
      <c r="A111" s="41">
        <v>0</v>
      </c>
      <c r="B111" s="41">
        <v>1</v>
      </c>
      <c r="C111" s="41">
        <v>0</v>
      </c>
      <c r="D111" s="41">
        <v>1</v>
      </c>
      <c r="E111" s="41">
        <v>0</v>
      </c>
      <c r="F111" s="41">
        <v>1</v>
      </c>
      <c r="G111" s="41">
        <v>0</v>
      </c>
      <c r="H111" s="41">
        <v>1</v>
      </c>
      <c r="I111" s="41">
        <v>0</v>
      </c>
      <c r="J111" s="41">
        <v>1</v>
      </c>
      <c r="K111" s="41">
        <v>0</v>
      </c>
      <c r="L111" s="41">
        <v>1</v>
      </c>
      <c r="M111" s="41">
        <v>0</v>
      </c>
      <c r="N111" s="41">
        <v>1</v>
      </c>
      <c r="O111" s="41">
        <v>0</v>
      </c>
      <c r="P111" s="41">
        <v>1</v>
      </c>
      <c r="Q111" s="41">
        <v>0</v>
      </c>
      <c r="R111" s="41">
        <v>1</v>
      </c>
      <c r="S111" s="41">
        <v>0</v>
      </c>
      <c r="T111" s="41">
        <v>1</v>
      </c>
    </row>
    <row r="112" spans="1:20" x14ac:dyDescent="0.25">
      <c r="A112" s="41">
        <v>1</v>
      </c>
      <c r="B112" s="41">
        <v>1</v>
      </c>
      <c r="C112" s="41">
        <v>1</v>
      </c>
      <c r="D112" s="41">
        <v>1</v>
      </c>
      <c r="E112" s="41">
        <v>1</v>
      </c>
      <c r="F112" s="41">
        <v>1</v>
      </c>
      <c r="G112" s="41">
        <v>1</v>
      </c>
      <c r="H112" s="41">
        <v>1</v>
      </c>
      <c r="I112" s="41">
        <v>1</v>
      </c>
      <c r="J112" s="41">
        <v>1</v>
      </c>
      <c r="K112" s="41">
        <v>1</v>
      </c>
      <c r="L112" s="41">
        <v>1</v>
      </c>
      <c r="M112" s="41">
        <v>1</v>
      </c>
      <c r="N112" s="41">
        <v>1</v>
      </c>
      <c r="O112" s="41">
        <v>1</v>
      </c>
      <c r="P112" s="41">
        <v>1</v>
      </c>
      <c r="Q112" s="41">
        <v>1</v>
      </c>
      <c r="R112" s="41">
        <v>0</v>
      </c>
      <c r="S112" s="41">
        <v>1</v>
      </c>
      <c r="T112" s="41">
        <v>0</v>
      </c>
    </row>
    <row r="113" spans="1:20" x14ac:dyDescent="0.25">
      <c r="A113" s="41">
        <v>1</v>
      </c>
      <c r="B113" s="41">
        <v>0</v>
      </c>
      <c r="C113" s="41">
        <v>1</v>
      </c>
      <c r="D113" s="41">
        <v>1</v>
      </c>
      <c r="E113" s="41">
        <v>1</v>
      </c>
      <c r="F113" s="41">
        <v>1</v>
      </c>
      <c r="G113" s="41">
        <v>1</v>
      </c>
      <c r="H113" s="41">
        <v>1</v>
      </c>
      <c r="I113" s="41">
        <v>1</v>
      </c>
      <c r="J113" s="41">
        <v>1</v>
      </c>
      <c r="K113" s="41">
        <v>1</v>
      </c>
      <c r="L113" s="41">
        <v>1</v>
      </c>
      <c r="M113" s="41">
        <v>1</v>
      </c>
      <c r="N113" s="41">
        <v>1</v>
      </c>
      <c r="O113" s="41">
        <v>1</v>
      </c>
      <c r="P113" s="41">
        <v>1</v>
      </c>
      <c r="Q113" s="41">
        <v>1</v>
      </c>
      <c r="R113" s="41">
        <v>1</v>
      </c>
      <c r="S113" s="41">
        <v>1</v>
      </c>
      <c r="T113" s="41">
        <v>1</v>
      </c>
    </row>
    <row r="114" spans="1:20" x14ac:dyDescent="0.25">
      <c r="A114" s="41">
        <v>1</v>
      </c>
      <c r="B114" s="41">
        <v>1</v>
      </c>
      <c r="C114" s="41">
        <v>1</v>
      </c>
      <c r="D114" s="41">
        <v>0</v>
      </c>
      <c r="E114" s="41">
        <v>1</v>
      </c>
      <c r="F114" s="41">
        <v>1</v>
      </c>
      <c r="G114" s="41">
        <v>0</v>
      </c>
      <c r="H114" s="41">
        <v>1</v>
      </c>
      <c r="I114" s="41">
        <v>1</v>
      </c>
      <c r="J114" s="41">
        <v>0</v>
      </c>
      <c r="K114" s="41">
        <v>1</v>
      </c>
      <c r="L114" s="41">
        <v>1</v>
      </c>
      <c r="M114" s="41">
        <v>1</v>
      </c>
      <c r="N114" s="41">
        <v>1</v>
      </c>
      <c r="O114" s="41">
        <v>1</v>
      </c>
      <c r="P114" s="41">
        <v>1</v>
      </c>
      <c r="Q114" s="41">
        <v>1</v>
      </c>
      <c r="R114" s="41">
        <v>1</v>
      </c>
      <c r="S114" s="41">
        <v>1</v>
      </c>
      <c r="T114" s="41">
        <v>1</v>
      </c>
    </row>
    <row r="115" spans="1:20" x14ac:dyDescent="0.25">
      <c r="A115" s="41">
        <v>1</v>
      </c>
      <c r="B115" s="41">
        <v>1</v>
      </c>
      <c r="C115" s="41">
        <v>1</v>
      </c>
      <c r="D115" s="41">
        <v>1</v>
      </c>
      <c r="E115" s="41">
        <v>1</v>
      </c>
      <c r="F115" s="41">
        <v>1</v>
      </c>
      <c r="G115" s="41">
        <v>1</v>
      </c>
      <c r="H115" s="41">
        <v>0</v>
      </c>
      <c r="I115" s="41">
        <v>0</v>
      </c>
      <c r="J115" s="41">
        <v>1</v>
      </c>
      <c r="K115" s="41">
        <v>1</v>
      </c>
      <c r="L115" s="41">
        <v>1</v>
      </c>
      <c r="M115" s="41">
        <v>1</v>
      </c>
      <c r="N115" s="41">
        <v>1</v>
      </c>
      <c r="O115" s="41">
        <v>1</v>
      </c>
      <c r="P115" s="41">
        <v>1</v>
      </c>
      <c r="Q115" s="41">
        <v>1</v>
      </c>
      <c r="R115" s="41">
        <v>1</v>
      </c>
      <c r="S115" s="41">
        <v>1</v>
      </c>
      <c r="T115" s="41">
        <v>1</v>
      </c>
    </row>
    <row r="116" spans="1:20" x14ac:dyDescent="0.25">
      <c r="A116" s="41">
        <v>0</v>
      </c>
      <c r="B116" s="41">
        <v>1</v>
      </c>
      <c r="C116" s="41">
        <v>1</v>
      </c>
      <c r="D116" s="41">
        <v>0</v>
      </c>
      <c r="E116" s="41">
        <v>1</v>
      </c>
      <c r="F116" s="41">
        <v>1</v>
      </c>
      <c r="G116" s="41">
        <v>0</v>
      </c>
      <c r="H116" s="41">
        <v>1</v>
      </c>
      <c r="I116" s="41">
        <v>0</v>
      </c>
      <c r="J116" s="41">
        <v>1</v>
      </c>
      <c r="K116" s="41">
        <v>0</v>
      </c>
      <c r="L116" s="41">
        <v>1</v>
      </c>
      <c r="M116" s="41">
        <v>0</v>
      </c>
      <c r="N116" s="41">
        <v>1</v>
      </c>
      <c r="O116" s="41">
        <v>0</v>
      </c>
      <c r="P116" s="41">
        <v>1</v>
      </c>
      <c r="Q116" s="41">
        <v>0</v>
      </c>
      <c r="R116" s="41">
        <v>0</v>
      </c>
      <c r="S116" s="41">
        <v>1</v>
      </c>
      <c r="T116" s="41">
        <v>0</v>
      </c>
    </row>
    <row r="117" spans="1:20" x14ac:dyDescent="0.25">
      <c r="A117" s="41">
        <v>1</v>
      </c>
      <c r="B117" s="41">
        <v>1</v>
      </c>
      <c r="C117" s="41">
        <v>1</v>
      </c>
      <c r="D117" s="41">
        <v>0</v>
      </c>
      <c r="E117" s="41">
        <v>1</v>
      </c>
      <c r="F117" s="41">
        <v>1</v>
      </c>
      <c r="G117" s="41">
        <v>1</v>
      </c>
      <c r="H117" s="41">
        <v>1</v>
      </c>
      <c r="I117" s="41">
        <v>1</v>
      </c>
      <c r="J117" s="41">
        <v>1</v>
      </c>
      <c r="K117" s="41">
        <v>1</v>
      </c>
      <c r="L117" s="41">
        <v>1</v>
      </c>
      <c r="M117" s="41">
        <v>1</v>
      </c>
      <c r="N117" s="41">
        <v>1</v>
      </c>
      <c r="O117" s="41">
        <v>1</v>
      </c>
      <c r="P117" s="41">
        <v>1</v>
      </c>
      <c r="Q117" s="41">
        <v>1</v>
      </c>
      <c r="R117" s="41">
        <v>1</v>
      </c>
      <c r="S117" s="41">
        <v>1</v>
      </c>
      <c r="T117" s="41">
        <v>1</v>
      </c>
    </row>
    <row r="118" spans="1:20" x14ac:dyDescent="0.25">
      <c r="A118" s="41">
        <v>1</v>
      </c>
      <c r="B118" s="41">
        <v>1</v>
      </c>
      <c r="C118" s="41">
        <v>1</v>
      </c>
      <c r="D118" s="41">
        <v>1</v>
      </c>
      <c r="E118" s="41">
        <v>1</v>
      </c>
      <c r="F118" s="41">
        <v>1</v>
      </c>
      <c r="G118" s="41">
        <v>1</v>
      </c>
      <c r="H118" s="41">
        <v>1</v>
      </c>
      <c r="I118" s="41">
        <v>1</v>
      </c>
      <c r="J118" s="41">
        <v>1</v>
      </c>
      <c r="K118" s="41">
        <v>1</v>
      </c>
      <c r="L118" s="41">
        <v>1</v>
      </c>
      <c r="M118" s="41">
        <v>1</v>
      </c>
      <c r="N118" s="41">
        <v>1</v>
      </c>
      <c r="O118" s="41">
        <v>1</v>
      </c>
      <c r="P118" s="41">
        <v>1</v>
      </c>
      <c r="Q118" s="41">
        <v>1</v>
      </c>
      <c r="R118" s="41">
        <v>1</v>
      </c>
      <c r="S118" s="41">
        <v>1</v>
      </c>
      <c r="T118" s="41">
        <v>1</v>
      </c>
    </row>
    <row r="119" spans="1:20" x14ac:dyDescent="0.25">
      <c r="A119" s="41">
        <v>1</v>
      </c>
      <c r="B119" s="41">
        <v>1</v>
      </c>
      <c r="C119" s="41">
        <v>0</v>
      </c>
      <c r="D119" s="41">
        <v>1</v>
      </c>
      <c r="E119" s="41">
        <v>1</v>
      </c>
      <c r="F119" s="41">
        <v>0</v>
      </c>
      <c r="G119" s="41">
        <v>1</v>
      </c>
      <c r="H119" s="41">
        <v>1</v>
      </c>
      <c r="I119" s="41">
        <v>1</v>
      </c>
      <c r="J119" s="41">
        <v>1</v>
      </c>
      <c r="K119" s="41">
        <v>1</v>
      </c>
      <c r="L119" s="41">
        <v>1</v>
      </c>
      <c r="M119" s="41">
        <v>1</v>
      </c>
      <c r="N119" s="41">
        <v>1</v>
      </c>
      <c r="O119" s="41">
        <v>1</v>
      </c>
      <c r="P119" s="41">
        <v>1</v>
      </c>
      <c r="Q119" s="41">
        <v>1</v>
      </c>
      <c r="R119" s="41">
        <v>1</v>
      </c>
      <c r="S119" s="41">
        <v>1</v>
      </c>
      <c r="T119" s="41">
        <v>0</v>
      </c>
    </row>
    <row r="120" spans="1:20" x14ac:dyDescent="0.25">
      <c r="A120" s="41">
        <v>0</v>
      </c>
      <c r="B120" s="41">
        <v>1</v>
      </c>
      <c r="C120" s="41">
        <v>0</v>
      </c>
      <c r="D120" s="41">
        <v>1</v>
      </c>
      <c r="E120" s="41">
        <v>0</v>
      </c>
      <c r="F120" s="41">
        <v>1</v>
      </c>
      <c r="G120" s="41">
        <v>0</v>
      </c>
      <c r="H120" s="41">
        <v>1</v>
      </c>
      <c r="I120" s="41">
        <v>0</v>
      </c>
      <c r="J120" s="41">
        <v>0</v>
      </c>
      <c r="K120" s="41">
        <v>1</v>
      </c>
      <c r="L120" s="41">
        <v>0</v>
      </c>
      <c r="M120" s="41">
        <v>1</v>
      </c>
      <c r="N120" s="41">
        <v>0</v>
      </c>
      <c r="O120" s="41">
        <v>1</v>
      </c>
      <c r="P120" s="41">
        <v>0</v>
      </c>
      <c r="Q120" s="41">
        <v>1</v>
      </c>
      <c r="R120" s="41">
        <v>0</v>
      </c>
      <c r="S120" s="41">
        <v>1</v>
      </c>
      <c r="T120" s="41">
        <v>0</v>
      </c>
    </row>
  </sheetData>
  <mergeCells count="5">
    <mergeCell ref="V5:Y5"/>
    <mergeCell ref="V6:W6"/>
    <mergeCell ref="X6:Y6"/>
    <mergeCell ref="V10:Y10"/>
    <mergeCell ref="V11:Y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Lembar kerja</vt:lpstr>
      </vt:variant>
      <vt:variant>
        <vt:i4>9</vt:i4>
      </vt:variant>
    </vt:vector>
  </HeadingPairs>
  <TitlesOfParts>
    <vt:vector size="9" baseType="lpstr">
      <vt:lpstr>Pre Test</vt:lpstr>
      <vt:lpstr>Post Test</vt:lpstr>
      <vt:lpstr>Sheet1</vt:lpstr>
      <vt:lpstr>Skoring Pre Test</vt:lpstr>
      <vt:lpstr>Skoring Post Tes</vt:lpstr>
      <vt:lpstr>hasil tes wilcoxon</vt:lpstr>
      <vt:lpstr>hasil T tes jasp</vt:lpstr>
      <vt:lpstr>hasil t tes spss</vt:lpstr>
      <vt:lpstr>Uji Reabilitas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varel farabi</cp:lastModifiedBy>
  <dcterms:modified xsi:type="dcterms:W3CDTF">2025-03-19T05:56:39Z</dcterms:modified>
</cp:coreProperties>
</file>